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Z:\SDCA\SPECTACLE\COMMUN\6- AIDES AUX PROJETS\2027\Session 1\Documents Paris.fr\"/>
    </mc:Choice>
  </mc:AlternateContent>
  <xr:revisionPtr revIDLastSave="0" documentId="13_ncr:1_{6AB64F89-0DA3-43C4-A858-B3BDAA61D5FF}" xr6:coauthVersionLast="36" xr6:coauthVersionMax="36" xr10:uidLastSave="{00000000-0000-0000-0000-000000000000}"/>
  <workbookProtection workbookAlgorithmName="SHA-512" workbookHashValue="s5q9IK0TGizLutlewQCnu2G0IB6KrUTyiubZj50nRZL57qxr1wI8K9R4IWClF3gq2tno9hQFqtW3D5fk2goE+Q==" workbookSaltValue="HFkFchc4Lp7FoVMzRiHvag==" workbookSpinCount="100000" lockStructure="1"/>
  <bookViews>
    <workbookView xWindow="0" yWindow="0" windowWidth="18480" windowHeight="7650" tabRatio="805" xr2:uid="{00000000-000D-0000-FFFF-FFFF00000000}"/>
  </bookViews>
  <sheets>
    <sheet name="FORMULAIRE RESIDENCE CREATION" sheetId="2" r:id="rId1"/>
    <sheet name="MATRICE BUDGETAIRE" sheetId="12" r:id="rId2"/>
    <sheet name="Outil de chiffrage" sheetId="4" state="hidden" r:id="rId3"/>
    <sheet name="BILAN RESIDENCE CREATION" sheetId="10" r:id="rId4"/>
    <sheet name="montants ref 2026" sheetId="6" state="hidden" r:id="rId5"/>
    <sheet name="Suivi AAP" sheetId="7" state="hidden" r:id="rId6"/>
    <sheet name="(Données)" sheetId="8" state="hidden" r:id="rId7"/>
  </sheets>
  <externalReferences>
    <externalReference r:id="rId8"/>
  </externalReferences>
  <definedNames>
    <definedName name="recettes" localSheetId="3">#REF!</definedName>
    <definedName name="recettes" localSheetId="1">'MATRICE BUDGETAIRE'!$H$12:$J$87</definedName>
    <definedName name="recettes">#REF!</definedName>
    <definedName name="Validation" localSheetId="3">'BILAN RESIDENCE CREATION'!#REF!</definedName>
    <definedName name="Validation">'FORMULAIRE RESIDENCE CREATION'!$D$94</definedName>
    <definedName name="Z_00673DE8_47DD_4BD6_B64F_2182B242ABE0_.wvu.Rows" localSheetId="3" hidden="1">'BILAN RESIDENCE CREATION'!$43:$43</definedName>
    <definedName name="Z_00673DE8_47DD_4BD6_B64F_2182B242ABE0_.wvu.Rows" localSheetId="0" hidden="1">'FORMULAIRE RESIDENCE CREATION'!$42:$42</definedName>
    <definedName name="Z_2D2DBE93_9DD1_4706_AB7C_3E2998160056_.wvu.Rows" localSheetId="3" hidden="1">'BILAN RESIDENCE CREATION'!$43:$43</definedName>
    <definedName name="Z_2D2DBE93_9DD1_4706_AB7C_3E2998160056_.wvu.Rows" localSheetId="0" hidden="1">'FORMULAIRE RESIDENCE CREATION'!$42:$42</definedName>
    <definedName name="Z_8F3357F8_331C_48B4_BC4B_B2C3BDCED09C_.wvu.Rows" localSheetId="3" hidden="1">'BILAN RESIDENCE CREATION'!$43:$43</definedName>
    <definedName name="Z_8F3357F8_331C_48B4_BC4B_B2C3BDCED09C_.wvu.Rows" localSheetId="0" hidden="1">'FORMULAIRE RESIDENCE CREATION'!$42:$42</definedName>
    <definedName name="Z_D31424B4_51D9_40E4_8BCE_258C6C0EFC97_.wvu.Rows" localSheetId="3" hidden="1">'BILAN RESIDENCE CREATION'!$43:$43</definedName>
    <definedName name="Z_D31424B4_51D9_40E4_8BCE_258C6C0EFC97_.wvu.Rows" localSheetId="0" hidden="1">'FORMULAIRE RESIDENCE CREATION'!$42:$42</definedName>
    <definedName name="_xlnm.Print_Area" localSheetId="1">'MATRICE BUDGETAIRE'!$B$2:$L$102</definedName>
  </definedNames>
  <calcPr calcId="191029"/>
  <customWorkbookViews>
    <customWorkbookView name="Mateos, Héloise - Affichage personnalisé" guid="{8F3357F8-331C-48B4-BC4B-B2C3BDCED09C}" mergeInterval="0" personalView="1" maximized="1" xWindow="-8" yWindow="-8" windowWidth="1936" windowHeight="1056" tabRatio="805" activeSheetId="2"/>
    <customWorkbookView name="Pennino, Margot - Affichage personnalisé" guid="{D31424B4-51D9-40E4-8BCE-258C6C0EFC97}" mergeInterval="0" personalView="1" maximized="1" xWindow="-9" yWindow="-9" windowWidth="1938" windowHeight="1048" tabRatio="805" activeSheetId="1"/>
    <customWorkbookView name="Rolland, Léna - Affichage personnalisé" guid="{00673DE8-47DD-4BD6-B64F-2182B242ABE0}" mergeInterval="0" personalView="1" maximized="1" xWindow="-2891" yWindow="-11" windowWidth="2902" windowHeight="1582" tabRatio="805" activeSheetId="3"/>
    <customWorkbookView name="Bartra, Rozenn - Affichage personnalisé" guid="{2D2DBE93-9DD1-4706-AB7C-3E2998160056}" mergeInterval="0" personalView="1" maximized="1" xWindow="-8" yWindow="-8" windowWidth="1382" windowHeight="744" tabRatio="805" activeSheetId="2" showComments="commIndAndComment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0" i="4" l="1"/>
  <c r="Q65" i="4"/>
  <c r="Q76" i="4"/>
  <c r="Q75" i="4"/>
  <c r="Q24" i="4"/>
  <c r="Q40" i="4"/>
  <c r="Q39" i="4"/>
  <c r="E45" i="4"/>
  <c r="E30" i="4"/>
  <c r="E12" i="4"/>
  <c r="E46" i="4"/>
  <c r="Q26" i="4"/>
  <c r="R6" i="4"/>
  <c r="R7" i="4"/>
  <c r="R8" i="4"/>
  <c r="R9" i="4"/>
  <c r="R5" i="4"/>
  <c r="D71" i="12"/>
  <c r="E11" i="4"/>
  <c r="E44" i="4"/>
  <c r="E43" i="4"/>
  <c r="E42" i="4"/>
  <c r="C44" i="4"/>
  <c r="C43" i="4"/>
  <c r="C42" i="4"/>
  <c r="I11" i="4"/>
  <c r="G11" i="4"/>
  <c r="E10" i="4"/>
  <c r="E9" i="4"/>
  <c r="E8" i="4"/>
  <c r="C29" i="4"/>
  <c r="C28" i="4"/>
  <c r="C27" i="4"/>
  <c r="C20" i="4"/>
  <c r="C14" i="4"/>
  <c r="I10" i="4" l="1"/>
  <c r="I9" i="4"/>
  <c r="I8" i="4"/>
  <c r="G10" i="4"/>
  <c r="G9" i="4"/>
  <c r="G8" i="4"/>
  <c r="E7" i="4"/>
  <c r="P66" i="4" l="1"/>
  <c r="Q27" i="4"/>
  <c r="Q68" i="4" s="1"/>
  <c r="I48" i="12"/>
  <c r="Q67" i="4"/>
  <c r="Q25" i="4"/>
  <c r="Q66" i="4" s="1"/>
  <c r="P26" i="4"/>
  <c r="P67" i="4" s="1"/>
  <c r="Q31" i="4"/>
  <c r="Q72" i="4" s="1"/>
  <c r="P31" i="4"/>
  <c r="P72" i="4" s="1"/>
  <c r="Q29" i="4"/>
  <c r="Q70" i="4" s="1"/>
  <c r="P29" i="4"/>
  <c r="P70" i="4" s="1"/>
  <c r="Q28" i="4"/>
  <c r="Q69" i="4" s="1"/>
  <c r="P28" i="4"/>
  <c r="P69" i="4" s="1"/>
  <c r="P27" i="4"/>
  <c r="P68" i="4" s="1"/>
  <c r="O23" i="4"/>
  <c r="O22" i="4"/>
  <c r="P23" i="4"/>
  <c r="P22" i="4"/>
  <c r="P17" i="4"/>
  <c r="P18" i="4"/>
  <c r="P19" i="4"/>
  <c r="P20" i="4"/>
  <c r="P16" i="4"/>
  <c r="O17" i="4"/>
  <c r="O61" i="4" s="1"/>
  <c r="O18" i="4"/>
  <c r="O62" i="4" s="1"/>
  <c r="O19" i="4"/>
  <c r="O63" i="4" s="1"/>
  <c r="O20" i="4"/>
  <c r="O64" i="4" s="1"/>
  <c r="O16" i="4"/>
  <c r="P6" i="4"/>
  <c r="P7" i="4"/>
  <c r="P8" i="4"/>
  <c r="P9" i="4"/>
  <c r="C81" i="4"/>
  <c r="C86" i="4"/>
  <c r="C76" i="4"/>
  <c r="C58" i="4"/>
  <c r="C66" i="4"/>
  <c r="C71" i="4"/>
  <c r="E40" i="4"/>
  <c r="E85" i="4" s="1"/>
  <c r="C40" i="4"/>
  <c r="C85" i="4" s="1"/>
  <c r="R16" i="4" l="1"/>
  <c r="O60" i="4"/>
  <c r="E28" i="4"/>
  <c r="E73" i="4" s="1"/>
  <c r="E29" i="4"/>
  <c r="E74" i="4" s="1"/>
  <c r="E27" i="4"/>
  <c r="E72" i="4" s="1"/>
  <c r="C73" i="4"/>
  <c r="C74" i="4"/>
  <c r="C72" i="4"/>
  <c r="E23" i="4"/>
  <c r="E68" i="4" s="1"/>
  <c r="E24" i="4"/>
  <c r="E69" i="4" s="1"/>
  <c r="E25" i="4"/>
  <c r="E70" i="4" s="1"/>
  <c r="E22" i="4"/>
  <c r="E67" i="4" s="1"/>
  <c r="C24" i="4"/>
  <c r="C69" i="4" s="1"/>
  <c r="C25" i="4"/>
  <c r="C70" i="4" s="1"/>
  <c r="C23" i="4"/>
  <c r="C68" i="4" s="1"/>
  <c r="C22" i="4"/>
  <c r="C67" i="4" s="1"/>
  <c r="E15" i="4"/>
  <c r="E60" i="4" s="1"/>
  <c r="E16" i="4"/>
  <c r="E61" i="4" s="1"/>
  <c r="E17" i="4"/>
  <c r="E62" i="4" s="1"/>
  <c r="E18" i="4"/>
  <c r="E63" i="4" s="1"/>
  <c r="E19" i="4"/>
  <c r="E64" i="4" s="1"/>
  <c r="E20" i="4"/>
  <c r="E65" i="4" s="1"/>
  <c r="E14" i="4"/>
  <c r="C15" i="4"/>
  <c r="C60" i="4" s="1"/>
  <c r="C16" i="4"/>
  <c r="C61" i="4" s="1"/>
  <c r="C17" i="4"/>
  <c r="C62" i="4" s="1"/>
  <c r="C18" i="4"/>
  <c r="C63" i="4" s="1"/>
  <c r="C19" i="4"/>
  <c r="C64" i="4" s="1"/>
  <c r="C65" i="4"/>
  <c r="C59" i="4"/>
  <c r="E59" i="4" l="1"/>
  <c r="E75" i="4"/>
  <c r="E88" i="4"/>
  <c r="E89" i="4"/>
  <c r="C88" i="4"/>
  <c r="C89" i="4"/>
  <c r="E87" i="4"/>
  <c r="C87" i="4"/>
  <c r="E38" i="4"/>
  <c r="E83" i="4" s="1"/>
  <c r="E39" i="4"/>
  <c r="E84" i="4" s="1"/>
  <c r="C38" i="4"/>
  <c r="C83" i="4" s="1"/>
  <c r="C39" i="4"/>
  <c r="C84" i="4" s="1"/>
  <c r="E37" i="4"/>
  <c r="E82" i="4" s="1"/>
  <c r="C37" i="4"/>
  <c r="C82" i="4" s="1"/>
  <c r="E33" i="4"/>
  <c r="E78" i="4" s="1"/>
  <c r="E34" i="4"/>
  <c r="E79" i="4" s="1"/>
  <c r="E35" i="4"/>
  <c r="E80" i="4" s="1"/>
  <c r="C33" i="4"/>
  <c r="C78" i="4" s="1"/>
  <c r="C34" i="4"/>
  <c r="C79" i="4" s="1"/>
  <c r="C35" i="4"/>
  <c r="C80" i="4" s="1"/>
  <c r="E32" i="4"/>
  <c r="C32" i="4"/>
  <c r="C77" i="4" s="1"/>
  <c r="E161" i="2"/>
  <c r="D44" i="2"/>
  <c r="E77" i="4" l="1"/>
  <c r="E90" i="4" s="1"/>
  <c r="Q38" i="4"/>
  <c r="I25" i="12"/>
  <c r="I32" i="12"/>
  <c r="Q13" i="4"/>
  <c r="Q14" i="4"/>
  <c r="Q12" i="4"/>
  <c r="Q15" i="4" s="1"/>
  <c r="O13" i="4"/>
  <c r="O14" i="4"/>
  <c r="O12" i="4"/>
  <c r="P13" i="4"/>
  <c r="P14" i="4"/>
  <c r="P12" i="4"/>
  <c r="Q6" i="4"/>
  <c r="Q7" i="4"/>
  <c r="Q8" i="4"/>
  <c r="Q9" i="4"/>
  <c r="Q5" i="4"/>
  <c r="Q11" i="4" s="1"/>
  <c r="O6" i="4"/>
  <c r="O52" i="4" s="1"/>
  <c r="O7" i="4"/>
  <c r="O53" i="4" s="1"/>
  <c r="O8" i="4"/>
  <c r="O54" i="4" s="1"/>
  <c r="O9" i="4"/>
  <c r="P5" i="4"/>
  <c r="P51" i="4" s="1"/>
  <c r="O5" i="4"/>
  <c r="O51" i="4" s="1"/>
  <c r="I7" i="4"/>
  <c r="G7" i="4"/>
  <c r="I6" i="4"/>
  <c r="G6" i="4"/>
  <c r="I5" i="4"/>
  <c r="G5" i="4"/>
  <c r="E6" i="4"/>
  <c r="E5" i="4"/>
  <c r="C155" i="2"/>
  <c r="G135" i="10"/>
  <c r="D137" i="10"/>
  <c r="E137" i="10" s="1"/>
  <c r="G133" i="10"/>
  <c r="K11" i="4" l="1"/>
  <c r="G15" i="4"/>
  <c r="BH6" i="7"/>
  <c r="L72" i="2" l="1"/>
  <c r="BV6" i="7" s="1"/>
  <c r="G72" i="2"/>
  <c r="E72" i="2"/>
  <c r="J90" i="12"/>
  <c r="D90" i="12"/>
  <c r="D93" i="12"/>
  <c r="C93" i="12"/>
  <c r="D92" i="12"/>
  <c r="C92" i="12"/>
  <c r="D91" i="12"/>
  <c r="C91" i="12"/>
  <c r="C90" i="12"/>
  <c r="E81" i="12"/>
  <c r="D81" i="12"/>
  <c r="D82" i="12" s="1"/>
  <c r="K78" i="12"/>
  <c r="I78" i="12"/>
  <c r="E76" i="12"/>
  <c r="E82" i="12" s="1"/>
  <c r="D76" i="12"/>
  <c r="K70" i="12"/>
  <c r="I70" i="12"/>
  <c r="E66" i="12"/>
  <c r="E65" i="12"/>
  <c r="D65" i="12"/>
  <c r="K61" i="12"/>
  <c r="I61" i="12"/>
  <c r="E59" i="12"/>
  <c r="D59" i="12"/>
  <c r="K48" i="12"/>
  <c r="E39" i="12"/>
  <c r="D39" i="12"/>
  <c r="K37" i="12"/>
  <c r="I37" i="12"/>
  <c r="E33" i="12"/>
  <c r="D33" i="12"/>
  <c r="D40" i="12" s="1"/>
  <c r="K32" i="12"/>
  <c r="I23" i="12"/>
  <c r="K23" i="12"/>
  <c r="K19" i="12"/>
  <c r="I19" i="12"/>
  <c r="K12" i="12"/>
  <c r="I12" i="12"/>
  <c r="D66" i="12" l="1"/>
  <c r="D83" i="12" s="1"/>
  <c r="I83" i="12"/>
  <c r="E40" i="12"/>
  <c r="E83" i="12" s="1"/>
  <c r="D97" i="12" s="1"/>
  <c r="K83" i="12"/>
  <c r="J91" i="12" s="1"/>
  <c r="C97" i="12" l="1"/>
  <c r="D87" i="12"/>
  <c r="L106" i="12"/>
  <c r="I96" i="12"/>
  <c r="L104" i="12"/>
  <c r="I90" i="12"/>
  <c r="I87" i="12"/>
  <c r="L105" i="12"/>
  <c r="I95" i="12"/>
  <c r="C96" i="12"/>
  <c r="D96" i="12"/>
  <c r="I97" i="12"/>
  <c r="I92" i="12"/>
  <c r="J97" i="12"/>
  <c r="J94" i="12"/>
  <c r="K87" i="12"/>
  <c r="J96" i="12"/>
  <c r="J95" i="12"/>
  <c r="I94" i="12"/>
  <c r="C95" i="12"/>
  <c r="E87" i="12"/>
  <c r="D95" i="12"/>
  <c r="J92" i="12"/>
  <c r="I93" i="12"/>
  <c r="J93" i="12"/>
  <c r="I91" i="12"/>
  <c r="D135" i="10" l="1"/>
  <c r="C125" i="2"/>
  <c r="C165" i="2"/>
  <c r="ED6" i="7"/>
  <c r="DP6" i="7"/>
  <c r="DN6" i="7"/>
  <c r="DL6" i="7"/>
  <c r="DJ6" i="7"/>
  <c r="DI6" i="7"/>
  <c r="DH6" i="7"/>
  <c r="DG6" i="7"/>
  <c r="DF6" i="7"/>
  <c r="DE6" i="7"/>
  <c r="DD6" i="7"/>
  <c r="E61" i="10"/>
  <c r="E59" i="10"/>
  <c r="DC6" i="7"/>
  <c r="DB6" i="7"/>
  <c r="DA6" i="7"/>
  <c r="CZ6" i="7"/>
  <c r="CY6" i="7"/>
  <c r="CX6" i="7"/>
  <c r="CV6" i="7"/>
  <c r="CU6" i="7"/>
  <c r="CT6" i="7"/>
  <c r="CS6" i="7"/>
  <c r="CR6" i="7"/>
  <c r="CI6" i="7"/>
  <c r="EB6" i="7"/>
  <c r="DZ6" i="7"/>
  <c r="DW6" i="7"/>
  <c r="DY6" i="7"/>
  <c r="DX6" i="7"/>
  <c r="DT6" i="7"/>
  <c r="DU6" i="7"/>
  <c r="DS6" i="7"/>
  <c r="BE6" i="7"/>
  <c r="Z6" i="7"/>
  <c r="CF6" i="7"/>
  <c r="CE6" i="7"/>
  <c r="CD6" i="7"/>
  <c r="DV6" i="7" l="1"/>
  <c r="G112" i="10"/>
  <c r="D115" i="10" s="1"/>
  <c r="G115" i="10" s="1"/>
  <c r="DQ6" i="7"/>
  <c r="G123" i="10"/>
  <c r="D125" i="10" s="1"/>
  <c r="G125" i="10" s="1"/>
  <c r="EA6" i="7"/>
  <c r="G101" i="10"/>
  <c r="D103" i="10" s="1"/>
  <c r="G103" i="10" s="1"/>
  <c r="D84" i="10"/>
  <c r="DM6" i="7" s="1"/>
  <c r="D80" i="10"/>
  <c r="DK6" i="7" s="1"/>
  <c r="D34" i="10"/>
  <c r="CQ6" i="7" s="1"/>
  <c r="D32" i="10"/>
  <c r="CP6" i="7" s="1"/>
  <c r="D30" i="10"/>
  <c r="CO6" i="7" s="1"/>
  <c r="D22" i="10"/>
  <c r="CK6" i="7" s="1"/>
  <c r="E35" i="2"/>
  <c r="D20" i="10" s="1"/>
  <c r="CJ6" i="7" s="1"/>
  <c r="D18" i="10"/>
  <c r="E70" i="2"/>
  <c r="G24" i="10"/>
  <c r="D24" i="10" s="1"/>
  <c r="CL6" i="7" s="1"/>
  <c r="E107" i="2"/>
  <c r="G26" i="10" s="1"/>
  <c r="D26" i="10" s="1"/>
  <c r="CM6" i="7" s="1"/>
  <c r="E109" i="2"/>
  <c r="E103" i="10" l="1"/>
  <c r="DR6" i="7"/>
  <c r="EC6" i="7" s="1"/>
  <c r="G28" i="10"/>
  <c r="D28" i="10" s="1"/>
  <c r="CN6" i="7" s="1"/>
  <c r="D89" i="10"/>
  <c r="E139" i="10"/>
  <c r="E135" i="10"/>
  <c r="E133" i="10"/>
  <c r="E131" i="10"/>
  <c r="E129" i="10"/>
  <c r="E125" i="10"/>
  <c r="E123" i="10"/>
  <c r="E121" i="10"/>
  <c r="E119" i="10"/>
  <c r="E115" i="10"/>
  <c r="E112" i="10"/>
  <c r="E110" i="10"/>
  <c r="E108" i="10"/>
  <c r="E101" i="10"/>
  <c r="E99" i="10"/>
  <c r="E97" i="10"/>
  <c r="E91" i="10"/>
  <c r="E86" i="10"/>
  <c r="E84" i="10"/>
  <c r="E82" i="10"/>
  <c r="E80" i="10"/>
  <c r="E76" i="10"/>
  <c r="F75" i="10"/>
  <c r="E74" i="10"/>
  <c r="E72" i="10"/>
  <c r="E69" i="10"/>
  <c r="E67" i="10"/>
  <c r="E65" i="10"/>
  <c r="E57" i="10"/>
  <c r="E55" i="10"/>
  <c r="E53" i="10"/>
  <c r="E51" i="10"/>
  <c r="E49" i="10"/>
  <c r="E47" i="10"/>
  <c r="E45" i="10"/>
  <c r="E42" i="10"/>
  <c r="E38" i="10"/>
  <c r="E36" i="10"/>
  <c r="E34" i="10"/>
  <c r="E32" i="10"/>
  <c r="E30" i="10"/>
  <c r="E27" i="10"/>
  <c r="E26" i="10"/>
  <c r="E24" i="10"/>
  <c r="E22" i="10"/>
  <c r="E20" i="10"/>
  <c r="E18" i="10"/>
  <c r="E89" i="10" l="1"/>
  <c r="DO6" i="7"/>
  <c r="F29" i="10"/>
  <c r="BU6" i="7"/>
  <c r="AV6" i="7"/>
  <c r="E28" i="10" l="1"/>
  <c r="D167" i="2" l="1"/>
  <c r="D161" i="2"/>
  <c r="E165" i="2" l="1"/>
  <c r="D165" i="2"/>
  <c r="J56" i="4" l="1"/>
  <c r="I56" i="4"/>
  <c r="H56" i="4"/>
  <c r="G56" i="4"/>
  <c r="J55" i="4"/>
  <c r="I55" i="4"/>
  <c r="H55" i="4"/>
  <c r="G55" i="4"/>
  <c r="E55" i="4" s="1"/>
  <c r="J54" i="4"/>
  <c r="I54" i="4"/>
  <c r="H54" i="4"/>
  <c r="G54" i="4"/>
  <c r="E54" i="4" s="1"/>
  <c r="J53" i="4"/>
  <c r="H53" i="4"/>
  <c r="H52" i="4"/>
  <c r="H51" i="4"/>
  <c r="Q58" i="4"/>
  <c r="P58" i="4"/>
  <c r="O58" i="4"/>
  <c r="Q57" i="4"/>
  <c r="P57" i="4"/>
  <c r="O57" i="4"/>
  <c r="P56" i="4"/>
  <c r="O56" i="4"/>
  <c r="K10" i="4"/>
  <c r="K9" i="4"/>
  <c r="P54" i="4"/>
  <c r="K8" i="4"/>
  <c r="Q53" i="4"/>
  <c r="P53" i="4"/>
  <c r="I53" i="4"/>
  <c r="G53" i="4"/>
  <c r="Q52" i="4"/>
  <c r="P52" i="4"/>
  <c r="I52" i="4"/>
  <c r="G52" i="4"/>
  <c r="Q51" i="4"/>
  <c r="I51" i="4"/>
  <c r="G51" i="4"/>
  <c r="E51" i="4" s="1"/>
  <c r="E52" i="4" l="1"/>
  <c r="G59" i="4" s="1"/>
  <c r="K6" i="4"/>
  <c r="K7" i="4"/>
  <c r="K5" i="4"/>
  <c r="Q54" i="4"/>
  <c r="Q55" i="4" s="1"/>
  <c r="Q56" i="4"/>
  <c r="Q59" i="4" s="1"/>
  <c r="E57" i="4" l="1"/>
  <c r="E91" i="4" s="1"/>
  <c r="E92" i="4" s="1"/>
  <c r="E93" i="4"/>
  <c r="Q77" i="4" l="1"/>
  <c r="G43" i="4"/>
  <c r="AW6" i="7" l="1"/>
  <c r="BX6" i="7" l="1"/>
  <c r="AZ6" i="7" l="1"/>
  <c r="D79" i="2"/>
  <c r="C145" i="2" l="1"/>
  <c r="C135" i="2"/>
  <c r="C157" i="2" l="1"/>
  <c r="D155" i="2"/>
  <c r="D31" i="2"/>
  <c r="D81" i="2"/>
  <c r="D157" i="2" l="1"/>
  <c r="G137" i="10"/>
  <c r="D73" i="2"/>
  <c r="BG6" i="7" l="1"/>
  <c r="D18" i="2"/>
  <c r="BS6" i="7"/>
  <c r="BR6" i="7"/>
  <c r="BQ6" i="7"/>
  <c r="D153" i="2"/>
  <c r="D151" i="2"/>
  <c r="D149" i="2"/>
  <c r="BP6" i="7"/>
  <c r="BO6" i="7"/>
  <c r="BN6" i="7"/>
  <c r="BM6" i="7"/>
  <c r="BL6" i="7"/>
  <c r="BK6" i="7"/>
  <c r="BJ6" i="7"/>
  <c r="BI6" i="7"/>
  <c r="E26" i="2"/>
  <c r="AB6" i="7" s="1"/>
  <c r="E57" i="2"/>
  <c r="D109" i="2"/>
  <c r="D110" i="2"/>
  <c r="CA6" i="7"/>
  <c r="BZ6" i="7"/>
  <c r="BY6" i="7"/>
  <c r="E101" i="2"/>
  <c r="E28" i="2"/>
  <c r="BD6" i="7"/>
  <c r="BC6" i="7"/>
  <c r="BA6" i="7"/>
  <c r="AY6" i="7"/>
  <c r="AX6" i="7"/>
  <c r="BT6" i="7" l="1"/>
  <c r="D163" i="2"/>
  <c r="D145" i="2"/>
  <c r="D143" i="2"/>
  <c r="D141" i="2"/>
  <c r="D139" i="2"/>
  <c r="D135" i="2"/>
  <c r="D133" i="2"/>
  <c r="D131" i="2"/>
  <c r="D129" i="2"/>
  <c r="D125" i="2"/>
  <c r="D123" i="2"/>
  <c r="D121" i="2"/>
  <c r="D119" i="2"/>
  <c r="D111" i="2"/>
  <c r="D107" i="2"/>
  <c r="D103" i="2"/>
  <c r="D99" i="2"/>
  <c r="D92" i="2"/>
  <c r="D90" i="2"/>
  <c r="D88" i="2"/>
  <c r="D86" i="2"/>
  <c r="D83" i="2"/>
  <c r="D77" i="2"/>
  <c r="D72" i="2"/>
  <c r="D75" i="2"/>
  <c r="D108" i="2"/>
  <c r="D101" i="2"/>
  <c r="D57" i="2"/>
  <c r="D85" i="2"/>
  <c r="D70" i="2"/>
  <c r="D65" i="2"/>
  <c r="D63" i="2"/>
  <c r="D61" i="2"/>
  <c r="D59" i="2"/>
  <c r="D55" i="2"/>
  <c r="D53" i="2"/>
  <c r="D51" i="2"/>
  <c r="D49" i="2"/>
  <c r="D41" i="2"/>
  <c r="D39" i="2"/>
  <c r="D37" i="2"/>
  <c r="D35" i="2"/>
  <c r="D33" i="2"/>
  <c r="D28" i="2"/>
  <c r="D26" i="2"/>
  <c r="D24" i="2"/>
  <c r="D22" i="2"/>
  <c r="D20" i="2"/>
  <c r="D94" i="2" l="1"/>
</calcChain>
</file>

<file path=xl/sharedStrings.xml><?xml version="1.0" encoding="utf-8"?>
<sst xmlns="http://schemas.openxmlformats.org/spreadsheetml/2006/main" count="667" uniqueCount="435">
  <si>
    <t>artistique</t>
  </si>
  <si>
    <t>tech</t>
  </si>
  <si>
    <t>admin</t>
  </si>
  <si>
    <t>autre</t>
  </si>
  <si>
    <t>TOTAL</t>
  </si>
  <si>
    <t>Articles</t>
  </si>
  <si>
    <t>N°dossier Commission</t>
  </si>
  <si>
    <t>Nom du partenaire</t>
  </si>
  <si>
    <t>Numéro Paris Asso</t>
  </si>
  <si>
    <t>Type Partenaire</t>
  </si>
  <si>
    <t>Numéro de dossier</t>
  </si>
  <si>
    <t>Objet du dossier</t>
  </si>
  <si>
    <t>Date Dépôt Demande</t>
  </si>
  <si>
    <t>Numéro d'appel à projets</t>
  </si>
  <si>
    <t>Année budgétaire</t>
  </si>
  <si>
    <t>Montant demandé</t>
  </si>
  <si>
    <t>Statut du dossier</t>
  </si>
  <si>
    <t>Instructeur</t>
  </si>
  <si>
    <t>Fonction</t>
  </si>
  <si>
    <t>civilité</t>
  </si>
  <si>
    <t>Nom du responsable légal</t>
  </si>
  <si>
    <t>Prénom du responsable légal</t>
  </si>
  <si>
    <t>Adresse du siège social</t>
  </si>
  <si>
    <t>complément adresse</t>
  </si>
  <si>
    <t>Code postal</t>
  </si>
  <si>
    <t>Ville</t>
  </si>
  <si>
    <t>CS</t>
  </si>
  <si>
    <t>Code</t>
  </si>
  <si>
    <t>Commentaires</t>
  </si>
  <si>
    <t>Appel à projets (O/N)</t>
  </si>
  <si>
    <t>Aides précédentes depuis 2019 (au titre des AAP)</t>
  </si>
  <si>
    <t>Formulaire de bilan justifiant précédente(s) aide(s) à compter de 2021</t>
  </si>
  <si>
    <t>Equipe professionnelle titulaire d'une licence d'entrepreneur (Oui/Non)</t>
  </si>
  <si>
    <t>Siège social 
IDF pour la résidence (Oui/Non)</t>
  </si>
  <si>
    <t>Spectacle diffusé pour la 1ère fois à Paris ou jamais présenté auparavant pour la résidence  (Oui/Non)</t>
  </si>
  <si>
    <t>contrat(s) ?</t>
  </si>
  <si>
    <t>répond aux critères de jours de diff ou résidence (oui/non)?</t>
  </si>
  <si>
    <t xml:space="preserve">formulaire complété ? </t>
  </si>
  <si>
    <t xml:space="preserve">dossier artistique remis ? </t>
  </si>
  <si>
    <t xml:space="preserve">matrice budgétaire ? </t>
  </si>
  <si>
    <t xml:space="preserve">BP global annuel de l'asso ? </t>
  </si>
  <si>
    <t>RIB ?</t>
  </si>
  <si>
    <t xml:space="preserve">rapport d'activités N-1 ? </t>
  </si>
  <si>
    <t xml:space="preserve">derniers PV d'AG approuvant les comptes ? </t>
  </si>
  <si>
    <t>comptes N-1</t>
  </si>
  <si>
    <t>N° de Siret</t>
  </si>
  <si>
    <t>récépissé délaclaration ou Kbis ?</t>
  </si>
  <si>
    <t>Statuts</t>
  </si>
  <si>
    <t>dossier complet ?</t>
  </si>
  <si>
    <t>Eligibilité (OUI/NON)</t>
  </si>
  <si>
    <t>Titre du projet</t>
  </si>
  <si>
    <t>Nom de la direction artistique du projet (du collectif / de / d')</t>
  </si>
  <si>
    <t>CONTACT - MAIL pour envoi courriers</t>
  </si>
  <si>
    <r>
      <t>dates de réalisation
(</t>
    </r>
    <r>
      <rPr>
        <b/>
        <i/>
        <sz val="12"/>
        <color theme="1"/>
        <rFont val="Calibri"/>
        <family val="2"/>
      </rPr>
      <t>du X au X 2024)</t>
    </r>
  </si>
  <si>
    <t>nb (rpz ou j de rési)</t>
  </si>
  <si>
    <r>
      <t>lieu
(</t>
    </r>
    <r>
      <rPr>
        <b/>
        <i/>
        <sz val="12"/>
        <color theme="1"/>
        <rFont val="Calibri"/>
        <family val="2"/>
        <scheme val="minor"/>
      </rPr>
      <t>à / au)</t>
    </r>
  </si>
  <si>
    <t>diff/ rés / festival</t>
  </si>
  <si>
    <t>émergence (O/N)</t>
  </si>
  <si>
    <t>Projet d'action culturelle (Oui/Non) ?</t>
  </si>
  <si>
    <t>Si oui, détails</t>
  </si>
  <si>
    <t>Commentaires fin instruction</t>
  </si>
  <si>
    <r>
      <t xml:space="preserve">DA du </t>
    </r>
    <r>
      <rPr>
        <b/>
        <u/>
        <sz val="12"/>
        <color theme="1"/>
        <rFont val="Calibri"/>
        <family val="2"/>
        <scheme val="minor"/>
      </rPr>
      <t xml:space="preserve">projet </t>
    </r>
    <r>
      <rPr>
        <b/>
        <sz val="12"/>
        <color theme="1"/>
        <rFont val="Calibri"/>
        <family val="2"/>
        <scheme val="minor"/>
      </rPr>
      <t>(F/H/NG/M)</t>
    </r>
  </si>
  <si>
    <t>H</t>
  </si>
  <si>
    <t>F</t>
  </si>
  <si>
    <t>NG</t>
  </si>
  <si>
    <t>Commission pour avis principal</t>
  </si>
  <si>
    <t>2nd avis Commission</t>
  </si>
  <si>
    <t>budget du projet (hors valo)</t>
  </si>
  <si>
    <t>montant demandé</t>
  </si>
  <si>
    <t>% du budget</t>
  </si>
  <si>
    <t>besoin calculé</t>
  </si>
  <si>
    <t>montant initial de l'aide proposé par le BS</t>
  </si>
  <si>
    <t>Total</t>
  </si>
  <si>
    <r>
      <t xml:space="preserve">Demande </t>
    </r>
    <r>
      <rPr>
        <sz val="11"/>
        <color theme="1"/>
        <rFont val="Calibri"/>
        <family val="2"/>
      </rPr>
      <t>≤ au plafond de subvention possible ?</t>
    </r>
  </si>
  <si>
    <r>
      <t>Liste des membres du bureau ou des dirigent</t>
    </r>
    <r>
      <rPr>
        <sz val="11"/>
        <color theme="1"/>
        <rFont val="Calibri"/>
        <family val="2"/>
      </rPr>
      <t>∙es</t>
    </r>
    <r>
      <rPr>
        <sz val="11"/>
        <color theme="1"/>
        <rFont val="Calibri"/>
        <family val="2"/>
        <scheme val="minor"/>
      </rPr>
      <t xml:space="preserve"> ?</t>
    </r>
  </si>
  <si>
    <t>Oui</t>
  </si>
  <si>
    <t>Non</t>
  </si>
  <si>
    <t>Diffusion</t>
  </si>
  <si>
    <t xml:space="preserve">Résidence Création </t>
  </si>
  <si>
    <t>Résidence laboratoire</t>
  </si>
  <si>
    <t>Présentation de la structure artistique</t>
  </si>
  <si>
    <t xml:space="preserve">Compagnie </t>
  </si>
  <si>
    <t xml:space="preserve">Votre projet </t>
  </si>
  <si>
    <t>Votre projet prévoit-il un programme d'actions artistiques et culturelles ?</t>
  </si>
  <si>
    <t>Si votre équipe et projet portent une attention particulière à l’égalité femmes-hommes et au genre, merci de préciser comment :</t>
  </si>
  <si>
    <t>Si votre équipe et projet portent une attention particulière aux enjeux écologiques et environnementaux, merci de préciser comment :</t>
  </si>
  <si>
    <t>Nom :</t>
  </si>
  <si>
    <t>Adresse siège social :</t>
  </si>
  <si>
    <t>Région d'implantation :</t>
  </si>
  <si>
    <t>Site internet :</t>
  </si>
  <si>
    <t>Nombre de créations déjà réalisées :</t>
  </si>
  <si>
    <t>Courriel :</t>
  </si>
  <si>
    <t>Téléphone :</t>
  </si>
  <si>
    <t>Titre :</t>
  </si>
  <si>
    <t>Théâtre</t>
  </si>
  <si>
    <t xml:space="preserve">Arts de la rue </t>
  </si>
  <si>
    <t>Marionnettes</t>
  </si>
  <si>
    <t>Cirque</t>
  </si>
  <si>
    <t xml:space="preserve">Danse </t>
  </si>
  <si>
    <t>Mime et geste</t>
  </si>
  <si>
    <t>Spectacle vivant plurisdisciplinaire</t>
  </si>
  <si>
    <t>Tout public</t>
  </si>
  <si>
    <t>Jeune Public</t>
  </si>
  <si>
    <t xml:space="preserve">Nom(s) de la direction artistique : </t>
  </si>
  <si>
    <t>Nombre total de personnes à la direction artistique de la compagnie :</t>
  </si>
  <si>
    <t>1 ou plusieurs femme(s)</t>
  </si>
  <si>
    <t>1 ou plusieurs homme(s)</t>
  </si>
  <si>
    <t>1 ou plusieurs personne(s) non-genrée(s)</t>
  </si>
  <si>
    <t>ARTISTIQUE</t>
  </si>
  <si>
    <t>Nombre d'hommes</t>
  </si>
  <si>
    <t>Nombre de femmes</t>
  </si>
  <si>
    <t>TECHNIQUE</t>
  </si>
  <si>
    <t>ADMINISTRATION</t>
  </si>
  <si>
    <t>BUDGET</t>
  </si>
  <si>
    <t>Montant de la subvention demandée :</t>
  </si>
  <si>
    <t>Part de la subvention dans le budget du projet :</t>
  </si>
  <si>
    <t>Montant global du budget (hors valorisation) </t>
  </si>
  <si>
    <t>Pour rappel, merci d’annexer à votre dossier la matrice budgétaire disponible sur paris.fr, ainsi que l’ensemble des documents demandés pour que votre dossier soit complet.</t>
  </si>
  <si>
    <t>Direction des affaires culturelles</t>
  </si>
  <si>
    <r>
      <t xml:space="preserve">Votre structure est-elle émergente ?
</t>
    </r>
    <r>
      <rPr>
        <i/>
        <sz val="12"/>
        <color theme="1"/>
        <rFont val="Montserrat"/>
        <family val="3"/>
      </rPr>
      <t xml:space="preserve">(tel que défini dans le cadre de ce dispositif, à savoir: une structure juridiquement constituée depuis moins de 5 ans et/ou ayant moins de 5 productions à son actif ) </t>
    </r>
  </si>
  <si>
    <r>
      <t xml:space="preserve">Si oui, détailler 
</t>
    </r>
    <r>
      <rPr>
        <i/>
        <sz val="12"/>
        <color theme="1"/>
        <rFont val="Montserrat"/>
        <family val="3"/>
      </rPr>
      <t>(nombre d’heures, calendrier, modalités, partenaires, publics,etc.) :</t>
    </r>
  </si>
  <si>
    <r>
      <t xml:space="preserve">Activité principale de votre structure :
</t>
    </r>
    <r>
      <rPr>
        <i/>
        <sz val="14"/>
        <color theme="1"/>
        <rFont val="Montserrat"/>
        <family val="3"/>
      </rPr>
      <t>(cocher une seule cas)</t>
    </r>
  </si>
  <si>
    <r>
      <t xml:space="preserve">Personne à contacter pour le projet 
</t>
    </r>
    <r>
      <rPr>
        <i/>
        <sz val="14"/>
        <color theme="1"/>
        <rFont val="Montserrat"/>
        <family val="3"/>
      </rPr>
      <t>(Nom, Prénom)</t>
    </r>
  </si>
  <si>
    <r>
      <t xml:space="preserve">Contenu artistique dominant de votre projet
</t>
    </r>
    <r>
      <rPr>
        <i/>
        <sz val="14"/>
        <color theme="1"/>
        <rFont val="Montserrat"/>
        <family val="3"/>
      </rPr>
      <t>(cocher une seule case)</t>
    </r>
  </si>
  <si>
    <r>
      <t>Autres</t>
    </r>
    <r>
      <rPr>
        <i/>
        <sz val="14"/>
        <color theme="1"/>
        <rFont val="Montserrat"/>
        <family val="3"/>
      </rPr>
      <t xml:space="preserve"> (non genré·e, non binaire, etc.)</t>
    </r>
  </si>
  <si>
    <t>Equipe mixte</t>
  </si>
  <si>
    <t xml:space="preserve">Genre(s) : </t>
  </si>
  <si>
    <t>Genre(s) :</t>
  </si>
  <si>
    <t>Discipline 
Artistique</t>
  </si>
  <si>
    <r>
      <t>La direction artistique</t>
    </r>
    <r>
      <rPr>
        <b/>
        <u/>
        <sz val="14"/>
        <color theme="1"/>
        <rFont val="Montserrat"/>
        <family val="3"/>
      </rPr>
      <t xml:space="preserve"> </t>
    </r>
    <r>
      <rPr>
        <b/>
        <u/>
        <sz val="14"/>
        <color rgb="FFFF0000"/>
        <rFont val="Montserrat"/>
        <family val="3"/>
      </rPr>
      <t>DU PROJET</t>
    </r>
    <r>
      <rPr>
        <b/>
        <sz val="14"/>
        <color theme="1"/>
        <rFont val="Montserrat"/>
        <family val="3"/>
      </rPr>
      <t xml:space="preserve"> est assurée par : </t>
    </r>
  </si>
  <si>
    <r>
      <t xml:space="preserve">La direction artistique </t>
    </r>
    <r>
      <rPr>
        <b/>
        <u/>
        <sz val="14"/>
        <color rgb="FFFF0000"/>
        <rFont val="Montserrat"/>
        <family val="3"/>
      </rPr>
      <t>DE LA COMPAGNIE</t>
    </r>
    <r>
      <rPr>
        <b/>
        <sz val="14"/>
        <color theme="1"/>
        <rFont val="Montserrat"/>
        <family val="3"/>
      </rPr>
      <t xml:space="preserve"> est assurée par : </t>
    </r>
  </si>
  <si>
    <t>Autre</t>
  </si>
  <si>
    <t xml:space="preserve">Si autre, précisez : </t>
  </si>
  <si>
    <r>
      <t xml:space="preserve">Porteur·euse de la demande </t>
    </r>
    <r>
      <rPr>
        <b/>
        <i/>
        <u/>
        <sz val="16"/>
        <color theme="1"/>
        <rFont val="Montserrat"/>
        <family val="3"/>
      </rPr>
      <t>SI DIFFERENT</t>
    </r>
    <r>
      <rPr>
        <b/>
        <i/>
        <sz val="16"/>
        <color theme="1"/>
        <rFont val="Montserrat"/>
        <family val="3"/>
      </rPr>
      <t xml:space="preserve">
</t>
    </r>
    <r>
      <rPr>
        <i/>
        <sz val="16"/>
        <color theme="1"/>
        <rFont val="Montserrat"/>
        <family val="3"/>
      </rPr>
      <t>(production déléguée, bureau de production, ...)</t>
    </r>
  </si>
  <si>
    <t xml:space="preserve"> Nombre total de personnes à la direction artistique du projet  :</t>
  </si>
  <si>
    <t>Lieu(x) de résidence :</t>
  </si>
  <si>
    <t>Date de création de votre structure :</t>
  </si>
  <si>
    <r>
      <t xml:space="preserve">Perspectives de diffusion prévues à l’issue du projet de résidence </t>
    </r>
    <r>
      <rPr>
        <sz val="12"/>
        <color theme="1"/>
        <rFont val="Montserrat"/>
        <family val="3"/>
      </rPr>
      <t>(préciser les dates, lieux, modalités : coréalisation, cession, etc.) :</t>
    </r>
  </si>
  <si>
    <t>Si autre, précisez:</t>
  </si>
  <si>
    <t>Nombre de jours de résidence :</t>
  </si>
  <si>
    <t xml:space="preserve">Nom de la création : </t>
  </si>
  <si>
    <t>Nom de la compagnie</t>
  </si>
  <si>
    <t>Discipline (choix)</t>
  </si>
  <si>
    <t>Nom de la porteur.euses de projet</t>
  </si>
  <si>
    <t>Équipe de la direction artistique du projet (entièrement féminine…)</t>
  </si>
  <si>
    <t>Lieu(x) de résidence</t>
  </si>
  <si>
    <t>Nombre de jours travaillés prévus</t>
  </si>
  <si>
    <t>Dates de résidence prévues (au format du jj/MM/AAAA au "…")</t>
  </si>
  <si>
    <t>Dates de résidence réalisées (au format du jj/MM/AAAA au "…"</t>
  </si>
  <si>
    <t xml:space="preserve">
Nombre de jours travaillés réalisés :</t>
  </si>
  <si>
    <t>Avez-vous fait une sortie de résidence, un temps de rencontre avec la profession, ou des représentations ?</t>
  </si>
  <si>
    <t>Si oui, nombre de dates :</t>
  </si>
  <si>
    <t>Type de public :</t>
  </si>
  <si>
    <t>Nombre de dates de diffusion obtenues à la suite de cette résidence :</t>
  </si>
  <si>
    <t>Lieu(x) de diffusion :</t>
  </si>
  <si>
    <r>
      <t>Nombre de résidences obtenues pour la suite du projet, grâce à cette résidence :</t>
    </r>
    <r>
      <rPr>
        <i/>
        <sz val="12"/>
        <color theme="1"/>
        <rFont val="Montserrat"/>
        <family val="3"/>
      </rPr>
      <t xml:space="preserve"> </t>
    </r>
  </si>
  <si>
    <t>Quelle(s) structure(s) :</t>
  </si>
  <si>
    <t>Action culturelle</t>
  </si>
  <si>
    <t>Nombre d'heures effectives d'action culturelle :</t>
  </si>
  <si>
    <t>Objet de l'action culturelle  (stages, ateliers, … NB : les bords plateau ne sont pas compris dans l’action culturelle) :</t>
  </si>
  <si>
    <t>Nombre de personnes mobilisées au sein de l'équipe :</t>
  </si>
  <si>
    <t>Publics et partenaires de l'action culturelle :</t>
  </si>
  <si>
    <t>Préciser si besoin :</t>
  </si>
  <si>
    <t>Montant du budget prévu hors valorisation :</t>
  </si>
  <si>
    <t>Montant du budget réalisé hors valorisation :</t>
  </si>
  <si>
    <t>Montant de la subvention initialement demandée :</t>
  </si>
  <si>
    <t>Montant de la subvention obtenue :</t>
  </si>
  <si>
    <t>Part de la subvention obtenue dans le budget réalisé hors valorisation (sous le format "X%")</t>
  </si>
  <si>
    <t>Professions artistiques</t>
  </si>
  <si>
    <t>Nombre de femmes rémunérées :</t>
  </si>
  <si>
    <t>Nombre d'hommes rémunérés :</t>
  </si>
  <si>
    <t>Nombre de personnes rémunérées ne s'identifiant à aucun de ces genres :</t>
  </si>
  <si>
    <t>Professions techniques</t>
  </si>
  <si>
    <t>Professions administratives</t>
  </si>
  <si>
    <t>Souhaitez-vous apporter d'autres éléments sur ce dispositif de soutien, ou votre résidence à Paris ?</t>
  </si>
  <si>
    <t>ÉMERGENCE</t>
  </si>
  <si>
    <t xml:space="preserve">Nom de la création </t>
  </si>
  <si>
    <t>Discipline</t>
  </si>
  <si>
    <t>Nom de la porteur.euse du projet</t>
  </si>
  <si>
    <t>Nombre de jours travaillés réalisés :</t>
  </si>
  <si>
    <t>BILAN</t>
  </si>
  <si>
    <t>Résidence</t>
  </si>
  <si>
    <t>Préciser :</t>
  </si>
  <si>
    <t>Nombre de personnes présentes toutes dates comprises :</t>
  </si>
  <si>
    <t>Nombre de résidences obtenues pour la suite du projet, grâce à cette résidence :</t>
  </si>
  <si>
    <t>Nombre de coproductions obtenues grâce à cette résidence et/ou cette aide de la Ville :</t>
  </si>
  <si>
    <t>Restitution du projet</t>
  </si>
  <si>
    <t>Présentation du projet</t>
  </si>
  <si>
    <t>Actions Culturelles</t>
  </si>
  <si>
    <t>Nombre d'heures de préparation :</t>
  </si>
  <si>
    <t>Budget</t>
  </si>
  <si>
    <t>Quel a été l'apport de la structure d'accueil (recherche de partenaires de terrain, financiers, en coproduction, en diffusion, mise à disposition d'espaces, démarches administratives, ...) :</t>
  </si>
  <si>
    <r>
      <t xml:space="preserve">Rémunération </t>
    </r>
    <r>
      <rPr>
        <b/>
        <i/>
        <sz val="16"/>
        <color theme="1"/>
        <rFont val="Calibri"/>
        <family val="2"/>
        <scheme val="minor"/>
      </rPr>
      <t>(nb de personnes)</t>
    </r>
  </si>
  <si>
    <t>Professions autres</t>
  </si>
  <si>
    <t xml:space="preserve">Budget global de production </t>
  </si>
  <si>
    <t>budget de production</t>
  </si>
  <si>
    <t xml:space="preserve">Avez-vous déjà reçu une aide de la Ville de Paris ? </t>
  </si>
  <si>
    <t>entièrement féminine</t>
  </si>
  <si>
    <t>entièrement masculine</t>
  </si>
  <si>
    <t>mixte</t>
  </si>
  <si>
    <t>Émergence (OUI/NON)</t>
  </si>
  <si>
    <t>représentations</t>
  </si>
  <si>
    <t>15% du BP max</t>
  </si>
  <si>
    <t>CHARGES COMMUNICATION ET ADMINISTRATION/DIFFUSION/PRODUCTION</t>
  </si>
  <si>
    <t>chambre + petit dej</t>
  </si>
  <si>
    <t>au lieu de 18 précédemment</t>
  </si>
  <si>
    <t>repas principal</t>
  </si>
  <si>
    <t>proposition BS</t>
  </si>
  <si>
    <t>convention</t>
  </si>
  <si>
    <t>POUR TOUT LE MONDE</t>
  </si>
  <si>
    <t>* brut chargé = xxx€ x1,64</t>
  </si>
  <si>
    <t>refaire avec 1,65</t>
  </si>
  <si>
    <t>* convention : un service brut chargé = 58,42x1,64= 96€, donc une journée (2 services) = 192€</t>
  </si>
  <si>
    <t>conv : 218€</t>
  </si>
  <si>
    <t>plus de 2</t>
  </si>
  <si>
    <t>n'existe pas</t>
  </si>
  <si>
    <t>service</t>
  </si>
  <si>
    <t>répétition diffusion</t>
  </si>
  <si>
    <t>140€ / jour de résidence ou de représentation (y compris quand 2 rpz dans la journée)</t>
  </si>
  <si>
    <t>conv : 250€</t>
  </si>
  <si>
    <t>une ou égale à 2</t>
  </si>
  <si>
    <t>jour</t>
  </si>
  <si>
    <t>proposition BS SI mensualisation</t>
  </si>
  <si>
    <t>répétitions/créations</t>
  </si>
  <si>
    <t>* brut chargé = xxx€ x 1,55</t>
  </si>
  <si>
    <t>refaire avec 1,57</t>
  </si>
  <si>
    <t>* convention : un service brut chargé = 58,42x1,55 = 90,50€, donc une journée (2 services) = 181€</t>
  </si>
  <si>
    <t>DRAC recommande 34€40/h (brut non chargé) = 53€:h brut chargé</t>
  </si>
  <si>
    <t>conv : 206€</t>
  </si>
  <si>
    <t>répétition lors de la diffusion (APP diffusion)</t>
  </si>
  <si>
    <t>233€/ jour (1 heure d'échauffement + 2 services)</t>
  </si>
  <si>
    <t>tarif journalier (comprend la préparation, la réalisation et le bilan)</t>
  </si>
  <si>
    <t>conv : si CDI ou CDD+4mois = 3229€/mois, soit 106€/j</t>
  </si>
  <si>
    <t>conv : 237€</t>
  </si>
  <si>
    <t>cachet/jour</t>
  </si>
  <si>
    <t>Résidence (AAP résidence)</t>
  </si>
  <si>
    <t>Exception Danse</t>
  </si>
  <si>
    <t>actions culturelles</t>
  </si>
  <si>
    <t>augmentation de 20€ (un peu au-dessus des nouveaux tarifs).</t>
  </si>
  <si>
    <t>proposition BS (brut chargé arrondi)</t>
  </si>
  <si>
    <t>Nombre de co-production obtenues grâce à cette résidence et/ou cette aide de la Ville :</t>
  </si>
  <si>
    <t xml:space="preserve">Total </t>
  </si>
  <si>
    <t>Encart à remplir dans le cas d'un soutien de la Ville de Paris</t>
  </si>
  <si>
    <t xml:space="preserve">Budget prévisionnel édité au : </t>
  </si>
  <si>
    <t>Conventionnement</t>
  </si>
  <si>
    <t xml:space="preserve">Budget édité au : </t>
  </si>
  <si>
    <t>Nom de la compagnie :</t>
  </si>
  <si>
    <t>Compagnie conventionnée (O/N) :</t>
  </si>
  <si>
    <t xml:space="preserve">Nombre de jours de résidence parisienne cumulés : </t>
  </si>
  <si>
    <t>Nom du projet en résidence :</t>
  </si>
  <si>
    <t xml:space="preserve">Nom(s) du/des partenaire(s) : </t>
  </si>
  <si>
    <t xml:space="preserve">Période de/des résidence(s) : </t>
  </si>
  <si>
    <t>Nombre de jours de résidence parisienne cumulés :</t>
  </si>
  <si>
    <t>Emergence</t>
  </si>
  <si>
    <t>Période de/des résidence(s) :</t>
  </si>
  <si>
    <t>Nombre de productions :</t>
  </si>
  <si>
    <t>Age de la compagnie :</t>
  </si>
  <si>
    <t>Pour calculer la masse salariale, veuillez vous reporter aux grilles de rémunération (convention collective).
Les colonnes correspondant aux charges et produits réalisés ne sont à remplir uniquement dans le cas d'un soutien de la Ville de Paris.</t>
  </si>
  <si>
    <t>CHARGES</t>
  </si>
  <si>
    <t>PREVISIONNELLES</t>
  </si>
  <si>
    <t>REALISEES</t>
  </si>
  <si>
    <t>PRODUITS</t>
  </si>
  <si>
    <t>PREVISIONNELS</t>
  </si>
  <si>
    <t>REALISES</t>
  </si>
  <si>
    <t>Apports propres</t>
  </si>
  <si>
    <t>acquis (A)/ en attente (EA) /à déposer (AD)</t>
  </si>
  <si>
    <t>A</t>
  </si>
  <si>
    <t>EA</t>
  </si>
  <si>
    <t>AD</t>
  </si>
  <si>
    <t>Total des rémunérations (brut chargé)</t>
  </si>
  <si>
    <t>Apport en numéraire de la structure accueillant la résidence</t>
  </si>
  <si>
    <t>Subventions publiques fléchées sur le projet</t>
  </si>
  <si>
    <t>Nombre de personnes</t>
  </si>
  <si>
    <t>Ville de Paris</t>
  </si>
  <si>
    <t>ACHATS</t>
  </si>
  <si>
    <t>Org. privés de soutien à la créa et à la diff.</t>
  </si>
  <si>
    <t>SPEDIDAM</t>
  </si>
  <si>
    <t>ADAMI</t>
  </si>
  <si>
    <t>SACD</t>
  </si>
  <si>
    <t>ONDA</t>
  </si>
  <si>
    <t>ARTCENA</t>
  </si>
  <si>
    <r>
      <t>Total des achats</t>
    </r>
    <r>
      <rPr>
        <i/>
        <sz val="11"/>
        <color theme="1"/>
        <rFont val="Calibri"/>
        <family val="2"/>
        <scheme val="minor"/>
      </rPr>
      <t xml:space="preserve"> - rentrée automatique</t>
    </r>
  </si>
  <si>
    <t>SERVICES EXTERIEURS &amp; PRESTATIONS</t>
  </si>
  <si>
    <t>Soutiens privés</t>
  </si>
  <si>
    <t>Autres sources de financement</t>
  </si>
  <si>
    <r>
      <t>Total des services extérieurs et prestations</t>
    </r>
    <r>
      <rPr>
        <i/>
        <sz val="11"/>
        <color theme="1"/>
        <rFont val="Calibri"/>
        <family val="2"/>
        <scheme val="minor"/>
      </rPr>
      <t xml:space="preserve"> - rentrée automatique</t>
    </r>
  </si>
  <si>
    <t>total 1</t>
  </si>
  <si>
    <t>Valorisations</t>
  </si>
  <si>
    <t>Préciser</t>
  </si>
  <si>
    <t>total 2</t>
  </si>
  <si>
    <t>Prévisionnel</t>
  </si>
  <si>
    <t>Réalisé</t>
  </si>
  <si>
    <t>MS artistique</t>
  </si>
  <si>
    <t>part des apports propres dans BP TOT1</t>
  </si>
  <si>
    <t>MS technique</t>
  </si>
  <si>
    <t>part des apports en numéraire des structures d'accueil</t>
  </si>
  <si>
    <t>MS admin.</t>
  </si>
  <si>
    <t>MS totale</t>
  </si>
  <si>
    <t>part MS dans le BP TOT1</t>
  </si>
  <si>
    <t>part des sub et orga. privés de soutien à la création et diffusion. dans BP TOT1</t>
  </si>
  <si>
    <t>part presta &amp; S.E dans BP TOT1</t>
  </si>
  <si>
    <t>part de la demande de la subv. de Paris dans BP TOT1</t>
  </si>
  <si>
    <t>part achats dans le BP TOT1</t>
  </si>
  <si>
    <t>part autres soutiens privés et sources de fin.</t>
  </si>
  <si>
    <t>%</t>
  </si>
  <si>
    <t>TOTAL 2</t>
  </si>
  <si>
    <t>BESOIN</t>
  </si>
  <si>
    <t>TOTAL 1</t>
  </si>
  <si>
    <t>PROPOSITION</t>
  </si>
  <si>
    <t>Sous-Total 3</t>
  </si>
  <si>
    <t>Autres soutiens</t>
  </si>
  <si>
    <t>Services extérieures et prestations</t>
  </si>
  <si>
    <t>Sous-Total 2</t>
  </si>
  <si>
    <t>% recette</t>
  </si>
  <si>
    <t>€ en moyenne</t>
  </si>
  <si>
    <t>places</t>
  </si>
  <si>
    <t>% remplissage</t>
  </si>
  <si>
    <t>Billetterie</t>
  </si>
  <si>
    <t>Coût plateau</t>
  </si>
  <si>
    <t>Achats</t>
  </si>
  <si>
    <t>Sous-Total 1</t>
  </si>
  <si>
    <t>Technique</t>
  </si>
  <si>
    <t>Artistique</t>
  </si>
  <si>
    <t>Rpz</t>
  </si>
  <si>
    <t>1 journée</t>
  </si>
  <si>
    <t>2 services</t>
  </si>
  <si>
    <t>Rpt</t>
  </si>
  <si>
    <t>Masse salariale brut chargée</t>
  </si>
  <si>
    <t>Modifier les salaires ici</t>
  </si>
  <si>
    <t>NB</t>
  </si>
  <si>
    <t>BUDGET REVU PAR LE BS (les données sont copiées du tableau précédent, on peut ensuite les ajuster selon nos estimations)</t>
  </si>
  <si>
    <t>Différence charges/produits</t>
  </si>
  <si>
    <t>Billetterie
 (ou minimum garanti)</t>
  </si>
  <si>
    <t>Arrondir si besoin le montant de la billetterie</t>
  </si>
  <si>
    <t>personnes</t>
  </si>
  <si>
    <t>Admin</t>
  </si>
  <si>
    <t>Rsd</t>
  </si>
  <si>
    <t>CACHETS ? SERVICES ? JOURS ? FORFAIT ?</t>
  </si>
  <si>
    <t>A ? AD ? EA ?</t>
  </si>
  <si>
    <t>BUDGET PROPOSE PAR LA COMPAGNIE (recopier les montants et ce à quoi ils renvoient)</t>
  </si>
  <si>
    <t>Restitution de projet</t>
  </si>
  <si>
    <r>
      <t>Destination : 
(</t>
    </r>
    <r>
      <rPr>
        <i/>
        <sz val="14"/>
        <color theme="1"/>
        <rFont val="Montserrat"/>
        <family val="3"/>
      </rPr>
      <t>Pour rappel, les projets jeune public sont soumis à une commission spécifique)</t>
    </r>
  </si>
  <si>
    <r>
      <rPr>
        <b/>
        <sz val="14"/>
        <rFont val="Montserrat"/>
        <family val="3"/>
      </rPr>
      <t xml:space="preserve">Répartition des personnes rémunérées associées </t>
    </r>
    <r>
      <rPr>
        <b/>
        <u/>
        <sz val="14"/>
        <color rgb="FFFF0000"/>
        <rFont val="Montserrat"/>
        <family val="3"/>
      </rPr>
      <t>AU PROJET</t>
    </r>
    <r>
      <rPr>
        <b/>
        <u/>
        <sz val="14"/>
        <rFont val="Montserrat"/>
        <family val="3"/>
      </rPr>
      <t xml:space="preserve">
</t>
    </r>
    <r>
      <rPr>
        <i/>
        <sz val="12"/>
        <rFont val="Montserrat"/>
        <family val="3"/>
      </rPr>
      <t>(les chiffres doivent être cohérents avec la masse salariale indiquée dans la matrice budgétaire) :</t>
    </r>
  </si>
  <si>
    <r>
      <t xml:space="preserve">Ce formulaire est à remplir numériquement </t>
    </r>
    <r>
      <rPr>
        <i/>
        <sz val="14"/>
        <color rgb="FFFF0000"/>
        <rFont val="Montserrat"/>
        <family val="3"/>
      </rPr>
      <t>après réalisation du projet,</t>
    </r>
  </si>
  <si>
    <r>
      <t xml:space="preserve"> à enregistrer dans ce format et à joindre à votre demande sur Paris Asso  </t>
    </r>
    <r>
      <rPr>
        <b/>
        <i/>
        <sz val="16"/>
        <color rgb="FFFF0000"/>
        <rFont val="Montserrat"/>
        <family val="3"/>
      </rPr>
      <t>(insérer date)</t>
    </r>
  </si>
  <si>
    <t>AUTRE FONCTION</t>
  </si>
  <si>
    <t>Si votre équipe et projet portent une attention particulière aux personnes en situation de handicap (publics et/ou artistes), merci de préciser comment :</t>
  </si>
  <si>
    <t>Numéro de Licence entrepreneur du spectacle :</t>
  </si>
  <si>
    <t>Autres critères</t>
  </si>
  <si>
    <t>Transition écologique</t>
  </si>
  <si>
    <t>Égalité F/H et genre</t>
  </si>
  <si>
    <t>Commentaires égalité et genre</t>
  </si>
  <si>
    <t>Handicap</t>
  </si>
  <si>
    <t>Commentaires handicap</t>
  </si>
  <si>
    <t>Commentaires transition écologique</t>
  </si>
  <si>
    <t>Dates de résidence réalisées (au format du jj/MM/AAAA au "…")</t>
  </si>
  <si>
    <t xml:space="preserve">Dates du projet de résidence :
(format "du JJ/MM/AAAA au JJ /MM/AAAA")  </t>
  </si>
  <si>
    <t>Quel a été l'apport de la structure d'accueil (recherche de partenaires de terrain, financiers, en coproduction, en diffusion, mise à disposition d'espaces, démarches administratives, ...) ?</t>
  </si>
  <si>
    <t>0 = pas d'argument</t>
  </si>
  <si>
    <t>0,5 = faible attention</t>
  </si>
  <si>
    <t>1 = attention élevée</t>
  </si>
  <si>
    <t>Disciplines</t>
  </si>
  <si>
    <t>Projet</t>
  </si>
  <si>
    <t>Documents du dossier</t>
  </si>
  <si>
    <t>Passif</t>
  </si>
  <si>
    <t>Structure(s) de co-production :</t>
  </si>
  <si>
    <r>
      <t xml:space="preserve">Rémunération </t>
    </r>
    <r>
      <rPr>
        <b/>
        <i/>
        <sz val="18"/>
        <color theme="1"/>
        <rFont val="Calibri"/>
        <family val="2"/>
        <scheme val="minor"/>
      </rPr>
      <t>(nb de personnes)</t>
    </r>
  </si>
  <si>
    <t xml:space="preserve">Nombre de jours dédiés à l'action culturelle : </t>
  </si>
  <si>
    <t xml:space="preserve">Nombre d'artistes et de jours  (préciser ICI la répartition selon les personnes) 
</t>
  </si>
  <si>
    <t xml:space="preserve">Nombre total d'artistes : </t>
  </si>
  <si>
    <t>Apports de la compagnie (réserves)</t>
  </si>
  <si>
    <t xml:space="preserve">Nombre total de jours : </t>
  </si>
  <si>
    <t>Autres apports de la compagnie (préciser)</t>
  </si>
  <si>
    <t>Quote part subventions (préciser):</t>
  </si>
  <si>
    <t xml:space="preserve">Nombre de technicien.ne.s (préciser ICI la répartirtion et le nb de jours ou de service)
                                                                                          Nombre total de personnes à la technique :
</t>
  </si>
  <si>
    <t xml:space="preserve">Nombre total de jours :  </t>
  </si>
  <si>
    <t>Apport en numéraire de(s) la structure(s) accueillant la résidence (si non considérée comme coproductrice)</t>
  </si>
  <si>
    <t>préciser lieu 1</t>
  </si>
  <si>
    <t>préciser lieu 2</t>
  </si>
  <si>
    <t>Nombre de personnes :</t>
  </si>
  <si>
    <t>préciser lieu 3</t>
  </si>
  <si>
    <t>Nombre de jours ou  forfaits :</t>
  </si>
  <si>
    <t>Billetterie (dans le cas d'une coréalisation pour les représentations parisiennes dans le cadre de la résidence)</t>
  </si>
  <si>
    <t>% de remplissage</t>
  </si>
  <si>
    <t>jauge - nombre de places</t>
  </si>
  <si>
    <t>prix moyen en €</t>
  </si>
  <si>
    <t>nombre de représentations</t>
  </si>
  <si>
    <t>% de répartition et/ou montant du min. garanti</t>
  </si>
  <si>
    <t>Cession (uniquement pour une diffusion parisienne dans l'espace public, valorisée dans le cadre d'une demande d'aide à la résidence pour les arts de la rue)</t>
  </si>
  <si>
    <t>Coproduction</t>
  </si>
  <si>
    <t>préciser :</t>
  </si>
  <si>
    <t>TOTAL RESIDENCE(S)</t>
  </si>
  <si>
    <t>Représentations</t>
  </si>
  <si>
    <t xml:space="preserve">Nombre d'artistes </t>
  </si>
  <si>
    <t>dont artistes au plateau</t>
  </si>
  <si>
    <t>Nombre de jours cumulés ou cachets</t>
  </si>
  <si>
    <t xml:space="preserve">Total des rémunérations (brut chargé) </t>
  </si>
  <si>
    <t>Nombre de technicien.ne.s</t>
  </si>
  <si>
    <t>Etat (préciser DRAC, DGCA, CGET...) :</t>
  </si>
  <si>
    <t>Etat (préciser ) :</t>
  </si>
  <si>
    <t>Nombre de jours cumulés ou nombre de forfaits</t>
  </si>
  <si>
    <t>Etat (préciser) :</t>
  </si>
  <si>
    <t>Institut Français ou autres établissements publics</t>
  </si>
  <si>
    <t>Région (préciser) :</t>
  </si>
  <si>
    <t>Autres collectivités (préciser) :</t>
  </si>
  <si>
    <t>TOTAL REPRESENTATIONS</t>
  </si>
  <si>
    <t>CHARGES DE PERSONNEL</t>
  </si>
  <si>
    <t>Jeune Théâtre National (JTN)</t>
  </si>
  <si>
    <t>Nombre de personnes mobilisées (préparation et animation)</t>
  </si>
  <si>
    <t>dont nombre d'intervenant.e.s</t>
  </si>
  <si>
    <t>Autres (préciser) :</t>
  </si>
  <si>
    <t>Nombre d'heures cumulées</t>
  </si>
  <si>
    <t>Fondations (préciser) :</t>
  </si>
  <si>
    <t>Crowdfounding</t>
  </si>
  <si>
    <t xml:space="preserve">Autres (préciser) : </t>
  </si>
  <si>
    <t>TOTAL ACTION CULTURELLE</t>
  </si>
  <si>
    <t>préciser</t>
  </si>
  <si>
    <t>part de la billetterie dans BP TOT1</t>
  </si>
  <si>
    <t>part des cessions dans le BP TOT1</t>
  </si>
  <si>
    <t>part de la coproduction dans le BP TOT1</t>
  </si>
  <si>
    <t>Répétitions</t>
  </si>
  <si>
    <t>FORMULAIRE DE DEMANDE D’AIDE À LA RESIDENCE DE CRÉATION D’ŒUVRES DANS LE DOMAINE DU SPECTACLE VIVANT (HORS MUSIQUE)</t>
  </si>
  <si>
    <t>Total nombre de personnes rémunérées :</t>
  </si>
  <si>
    <t xml:space="preserve">Total nombre personnes rémunérées </t>
  </si>
  <si>
    <t>Répartition des personnes rémunérées</t>
  </si>
  <si>
    <t>Équipe et personnes associées au projet</t>
  </si>
  <si>
    <t>Préciser lieu 1</t>
  </si>
  <si>
    <t>Préciser lieu 2</t>
  </si>
  <si>
    <t>Préciser lieu 3</t>
  </si>
  <si>
    <r>
      <rPr>
        <b/>
        <u/>
        <sz val="14"/>
        <color rgb="FFFF0000"/>
        <rFont val="Montserrat"/>
        <family val="3"/>
      </rPr>
      <t>BILAN</t>
    </r>
    <r>
      <rPr>
        <b/>
        <u/>
        <sz val="14"/>
        <rFont val="Montserrat"/>
        <family val="3"/>
      </rPr>
      <t xml:space="preserve"> D’AIDE À LA RESIDENCE DE CRÉATION D’ŒUVRES DANS LE DOMAINE DU SPECTACLE VIVANT (HORS MUSIQUE)</t>
    </r>
  </si>
  <si>
    <t>Admin et com : ils doivent être supprimés du tableau vert pour ensuite être calculés automatiquement (E63) sur la base de 20% du budget global. En revanche, si le montant des frais d'admin et de com sont inférieurs aux 20%, reprendre sur cette ligne 63 le cumul du budget initial en com et admin.</t>
  </si>
  <si>
    <t>Admin + com (20%)</t>
  </si>
  <si>
    <t>Cession</t>
  </si>
  <si>
    <t>Sous-Total 4</t>
  </si>
  <si>
    <r>
      <t xml:space="preserve">Ce formulaire est à remplir numériquement, à enregistrer dans ce format et à joindre à votre demande sur Paris Asso </t>
    </r>
    <r>
      <rPr>
        <b/>
        <i/>
        <sz val="16"/>
        <color rgb="FFFF0000"/>
        <rFont val="Montserrat"/>
        <family val="3"/>
      </rPr>
      <t>le lundi 14 septembre 2026 à 23h59 au plus tard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</si>
</sst>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\ &quot;€&quot;"/>
    <numFmt numFmtId="165" formatCode="#,##0\ _€"/>
    <numFmt numFmtId="166" formatCode="_-* #,##0.00\ [$€-40C]_-;\-* #,##0.00\ [$€-40C]_-;_-* &quot;-&quot;??\ [$€-40C]_-;_-@_-"/>
    <numFmt numFmtId="167" formatCode="#,##0.00\ &quot;€&quot;"/>
    <numFmt numFmtId="168" formatCode="_-* #,##0\ &quot;€&quot;_-;\-* #,##0\ &quot;€&quot;_-;_-* &quot;-&quot;??\ &quot;€&quot;_-;_-@_-"/>
  </numFmts>
  <fonts count="6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2"/>
      <color theme="1"/>
      <name val="Calibri"/>
      <family val="2"/>
    </font>
    <font>
      <b/>
      <u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20"/>
      <color theme="1"/>
      <name val="Wingdings 2"/>
      <family val="1"/>
      <charset val="2"/>
    </font>
    <font>
      <sz val="14"/>
      <name val="Montserrat"/>
      <family val="3"/>
    </font>
    <font>
      <sz val="12"/>
      <color theme="1"/>
      <name val="Montserrat"/>
      <family val="3"/>
    </font>
    <font>
      <i/>
      <sz val="12"/>
      <color theme="1"/>
      <name val="Montserrat"/>
      <family val="3"/>
    </font>
    <font>
      <sz val="12"/>
      <name val="Montserrat"/>
      <family val="3"/>
    </font>
    <font>
      <i/>
      <sz val="12"/>
      <name val="Montserrat"/>
      <family val="3"/>
    </font>
    <font>
      <b/>
      <i/>
      <sz val="12"/>
      <name val="Montserrat"/>
      <family val="3"/>
    </font>
    <font>
      <b/>
      <sz val="12"/>
      <color theme="1"/>
      <name val="Montserrat"/>
      <family val="3"/>
    </font>
    <font>
      <sz val="14"/>
      <color theme="1"/>
      <name val="Calibri"/>
      <family val="2"/>
      <scheme val="minor"/>
    </font>
    <font>
      <sz val="14"/>
      <color theme="1"/>
      <name val="Montserrat"/>
      <family val="3"/>
    </font>
    <font>
      <i/>
      <sz val="14"/>
      <color theme="1"/>
      <name val="Montserrat"/>
      <family val="3"/>
    </font>
    <font>
      <b/>
      <sz val="14"/>
      <color theme="1"/>
      <name val="Montserrat"/>
      <family val="3"/>
    </font>
    <font>
      <b/>
      <sz val="16"/>
      <color theme="1"/>
      <name val="Montserrat"/>
      <family val="3"/>
    </font>
    <font>
      <b/>
      <sz val="14"/>
      <name val="Montserrat"/>
      <family val="3"/>
    </font>
    <font>
      <b/>
      <sz val="16"/>
      <name val="Montserrat"/>
      <family val="3"/>
    </font>
    <font>
      <u/>
      <sz val="11"/>
      <color theme="10"/>
      <name val="Calibri"/>
      <family val="2"/>
      <scheme val="minor"/>
    </font>
    <font>
      <b/>
      <u/>
      <sz val="14"/>
      <name val="Montserrat"/>
      <family val="3"/>
    </font>
    <font>
      <b/>
      <u/>
      <sz val="14"/>
      <color theme="1"/>
      <name val="Montserrat"/>
      <family val="3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4"/>
      <color rgb="FFFF0000"/>
      <name val="Montserrat"/>
      <family val="3"/>
    </font>
    <font>
      <b/>
      <i/>
      <sz val="16"/>
      <color theme="1"/>
      <name val="Montserrat"/>
      <family val="3"/>
    </font>
    <font>
      <b/>
      <sz val="18"/>
      <color theme="1"/>
      <name val="Montserrat"/>
      <family val="3"/>
    </font>
    <font>
      <b/>
      <i/>
      <u/>
      <sz val="16"/>
      <color theme="1"/>
      <name val="Montserrat"/>
      <family val="3"/>
    </font>
    <font>
      <i/>
      <sz val="16"/>
      <color theme="1"/>
      <name val="Montserrat"/>
      <family val="3"/>
    </font>
    <font>
      <i/>
      <sz val="14"/>
      <name val="Montserrat"/>
      <family val="3"/>
    </font>
    <font>
      <b/>
      <i/>
      <sz val="16"/>
      <color rgb="FFFF0000"/>
      <name val="Montserrat"/>
      <family val="3"/>
    </font>
    <font>
      <b/>
      <sz val="20"/>
      <color theme="1"/>
      <name val="Calibri Light"/>
      <family val="2"/>
      <scheme val="maj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Bahnschrift Condensed"/>
      <family val="2"/>
    </font>
    <font>
      <sz val="11"/>
      <color theme="0"/>
      <name val="Bahnschrift Condensed"/>
      <family val="2"/>
    </font>
    <font>
      <b/>
      <sz val="11"/>
      <color theme="0"/>
      <name val="Bahnschrift Condensed"/>
      <family val="2"/>
    </font>
    <font>
      <sz val="11"/>
      <name val="Bahnschrift Condensed"/>
      <family val="2"/>
    </font>
    <font>
      <sz val="10"/>
      <color theme="1"/>
      <name val="Bahnschrift Condensed"/>
      <family val="2"/>
    </font>
    <font>
      <b/>
      <sz val="11"/>
      <color theme="1"/>
      <name val="Bahnschrift Condensed"/>
      <family val="2"/>
    </font>
    <font>
      <sz val="9"/>
      <color theme="1"/>
      <name val="Bahnschrift Condensed"/>
      <family val="2"/>
    </font>
    <font>
      <sz val="11"/>
      <color rgb="FFFF0000"/>
      <name val="Bahnschrift Condensed"/>
      <family val="2"/>
    </font>
    <font>
      <b/>
      <sz val="14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i/>
      <sz val="14"/>
      <color rgb="FFFF0000"/>
      <name val="Montserrat"/>
      <family val="3"/>
    </font>
    <font>
      <b/>
      <i/>
      <sz val="18"/>
      <color theme="1"/>
      <name val="Calibri"/>
      <family val="2"/>
      <scheme val="minor"/>
    </font>
    <font>
      <b/>
      <sz val="20"/>
      <color theme="0"/>
      <name val="Calibri Light"/>
      <family val="2"/>
      <scheme val="major"/>
    </font>
    <font>
      <b/>
      <i/>
      <sz val="11"/>
      <color theme="1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59FF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AC9FB"/>
        <bgColor indexed="64"/>
      </patternFill>
    </fill>
    <fill>
      <patternFill patternType="solid">
        <fgColor rgb="FFED59F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DB69"/>
        <bgColor indexed="64"/>
      </patternFill>
    </fill>
    <fill>
      <patternFill patternType="solid">
        <fgColor theme="0" tint="-0.49998474074526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2" fillId="0" borderId="0" applyNumberFormat="0" applyFill="0" applyBorder="0" applyAlignment="0" applyProtection="0"/>
  </cellStyleXfs>
  <cellXfs count="718">
    <xf numFmtId="0" fontId="0" fillId="0" borderId="0" xfId="0"/>
    <xf numFmtId="0" fontId="4" fillId="2" borderId="0" xfId="0" applyFont="1" applyFill="1" applyBorder="1" applyAlignment="1">
      <alignment horizontal="center" vertical="center" wrapText="1" shrinkToFit="1"/>
    </xf>
    <xf numFmtId="49" fontId="5" fillId="2" borderId="0" xfId="0" applyNumberFormat="1" applyFont="1" applyFill="1" applyBorder="1" applyAlignment="1">
      <alignment horizontal="centerContinuous" vertical="center" wrapText="1" shrinkToFit="1"/>
    </xf>
    <xf numFmtId="0" fontId="6" fillId="2" borderId="0" xfId="0" applyFont="1" applyFill="1" applyBorder="1" applyAlignment="1">
      <alignment horizontal="center" vertical="center" wrapText="1" shrinkToFit="1"/>
    </xf>
    <xf numFmtId="0" fontId="0" fillId="2" borderId="0" xfId="0" applyFont="1" applyFill="1" applyBorder="1" applyAlignment="1">
      <alignment horizontal="centerContinuous" vertical="center" wrapText="1" shrinkToFit="1"/>
    </xf>
    <xf numFmtId="0" fontId="5" fillId="2" borderId="0" xfId="0" applyFont="1" applyFill="1" applyBorder="1" applyAlignment="1">
      <alignment horizontal="center" vertical="center" wrapText="1" shrinkToFit="1"/>
    </xf>
    <xf numFmtId="14" fontId="0" fillId="2" borderId="0" xfId="0" applyNumberFormat="1" applyFont="1" applyFill="1" applyBorder="1" applyAlignment="1">
      <alignment horizontal="centerContinuous" vertical="center" wrapText="1" shrinkToFit="1"/>
    </xf>
    <xf numFmtId="164" fontId="0" fillId="2" borderId="0" xfId="0" applyNumberFormat="1" applyFont="1" applyFill="1" applyBorder="1" applyAlignment="1">
      <alignment horizontal="centerContinuous" vertical="center" wrapText="1" shrinkToFit="1"/>
    </xf>
    <xf numFmtId="0" fontId="0" fillId="2" borderId="0" xfId="0" applyFont="1" applyFill="1" applyBorder="1" applyAlignment="1">
      <alignment horizontal="center" vertical="center" wrapText="1" shrinkToFit="1"/>
    </xf>
    <xf numFmtId="0" fontId="0" fillId="2" borderId="0" xfId="0" applyFont="1" applyFill="1" applyBorder="1" applyAlignment="1">
      <alignment horizontal="left" vertical="center" wrapText="1" shrinkToFit="1"/>
    </xf>
    <xf numFmtId="0" fontId="2" fillId="0" borderId="1" xfId="0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164" fontId="0" fillId="0" borderId="1" xfId="0" applyNumberFormat="1" applyFont="1" applyFill="1" applyBorder="1" applyAlignment="1">
      <alignment horizontal="center" vertical="center" wrapText="1" shrinkToFit="1"/>
    </xf>
    <xf numFmtId="9" fontId="0" fillId="0" borderId="1" xfId="0" applyNumberFormat="1" applyFont="1" applyFill="1" applyBorder="1" applyAlignment="1">
      <alignment horizontal="center" vertical="center" wrapText="1" shrinkToFit="1"/>
    </xf>
    <xf numFmtId="0" fontId="0" fillId="2" borderId="2" xfId="0" applyFont="1" applyFill="1" applyBorder="1" applyAlignment="1">
      <alignment horizontal="center" vertical="center" wrapText="1" shrinkToFit="1"/>
    </xf>
    <xf numFmtId="49" fontId="0" fillId="2" borderId="2" xfId="0" applyNumberFormat="1" applyFont="1" applyFill="1" applyBorder="1" applyAlignment="1">
      <alignment horizontal="centerContinuous" vertical="center" wrapText="1" shrinkToFit="1"/>
    </xf>
    <xf numFmtId="0" fontId="6" fillId="2" borderId="2" xfId="0" applyFont="1" applyFill="1" applyBorder="1" applyAlignment="1">
      <alignment horizontal="center" vertical="center" wrapText="1" shrinkToFit="1"/>
    </xf>
    <xf numFmtId="0" fontId="0" fillId="2" borderId="2" xfId="0" applyFont="1" applyFill="1" applyBorder="1" applyAlignment="1">
      <alignment horizontal="centerContinuous" vertical="center" wrapText="1" shrinkToFit="1"/>
    </xf>
    <xf numFmtId="0" fontId="5" fillId="2" borderId="2" xfId="0" applyFont="1" applyFill="1" applyBorder="1" applyAlignment="1">
      <alignment horizontal="center" vertical="center" wrapText="1" shrinkToFit="1"/>
    </xf>
    <xf numFmtId="14" fontId="0" fillId="2" borderId="2" xfId="0" applyNumberFormat="1" applyFont="1" applyFill="1" applyBorder="1" applyAlignment="1">
      <alignment horizontal="centerContinuous" vertical="center" wrapText="1" shrinkToFit="1"/>
    </xf>
    <xf numFmtId="164" fontId="0" fillId="2" borderId="2" xfId="0" applyNumberFormat="1" applyFont="1" applyFill="1" applyBorder="1" applyAlignment="1">
      <alignment horizontal="centerContinuous" vertical="center" wrapText="1" shrinkToFit="1"/>
    </xf>
    <xf numFmtId="0" fontId="0" fillId="2" borderId="2" xfId="0" applyFont="1" applyFill="1" applyBorder="1" applyAlignment="1">
      <alignment horizontal="left" vertical="center" wrapText="1" shrinkToFit="1"/>
    </xf>
    <xf numFmtId="0" fontId="5" fillId="5" borderId="5" xfId="0" applyFont="1" applyFill="1" applyBorder="1" applyAlignment="1">
      <alignment horizontal="center" vertical="center" wrapText="1" shrinkToFit="1"/>
    </xf>
    <xf numFmtId="49" fontId="5" fillId="10" borderId="6" xfId="0" applyNumberFormat="1" applyFont="1" applyFill="1" applyBorder="1" applyAlignment="1">
      <alignment horizontal="center" vertical="center" wrapText="1" shrinkToFit="1"/>
    </xf>
    <xf numFmtId="14" fontId="5" fillId="10" borderId="6" xfId="0" applyNumberFormat="1" applyFont="1" applyFill="1" applyBorder="1" applyAlignment="1">
      <alignment horizontal="center" vertical="center" wrapText="1" shrinkToFit="1"/>
    </xf>
    <xf numFmtId="164" fontId="5" fillId="10" borderId="6" xfId="0" applyNumberFormat="1" applyFont="1" applyFill="1" applyBorder="1" applyAlignment="1">
      <alignment horizontal="center" vertical="center" wrapText="1" shrinkToFit="1"/>
    </xf>
    <xf numFmtId="0" fontId="5" fillId="10" borderId="6" xfId="0" applyFont="1" applyFill="1" applyBorder="1" applyAlignment="1">
      <alignment horizontal="center" vertical="center" wrapText="1" shrinkToFit="1"/>
    </xf>
    <xf numFmtId="0" fontId="5" fillId="5" borderId="8" xfId="0" applyFont="1" applyFill="1" applyBorder="1" applyAlignment="1">
      <alignment horizontal="center" vertical="center" wrapText="1" shrinkToFit="1"/>
    </xf>
    <xf numFmtId="0" fontId="5" fillId="5" borderId="9" xfId="0" applyFont="1" applyFill="1" applyBorder="1" applyAlignment="1">
      <alignment horizontal="center" vertical="center" wrapText="1" shrinkToFit="1"/>
    </xf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left" vertical="center" indent="1"/>
    </xf>
    <xf numFmtId="0" fontId="1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0" fillId="0" borderId="0" xfId="0" applyFill="1" applyAlignment="1">
      <alignment horizontal="left" vertical="center" indent="1"/>
    </xf>
    <xf numFmtId="0" fontId="19" fillId="0" borderId="0" xfId="0" applyFont="1" applyAlignment="1">
      <alignment horizontal="left" vertical="center" indent="1"/>
    </xf>
    <xf numFmtId="0" fontId="19" fillId="0" borderId="0" xfId="0" applyFont="1" applyFill="1" applyAlignment="1">
      <alignment vertical="center"/>
    </xf>
    <xf numFmtId="0" fontId="19" fillId="0" borderId="0" xfId="0" applyFont="1" applyFill="1" applyAlignment="1">
      <alignment horizontal="left" vertical="center" indent="1"/>
    </xf>
    <xf numFmtId="0" fontId="24" fillId="0" borderId="0" xfId="0" applyFont="1" applyFill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 indent="1"/>
    </xf>
    <xf numFmtId="0" fontId="26" fillId="0" borderId="0" xfId="0" applyFont="1" applyAlignment="1">
      <alignment horizontal="right" vertical="center" wrapText="1" indent="1"/>
    </xf>
    <xf numFmtId="0" fontId="26" fillId="0" borderId="0" xfId="0" applyFont="1" applyFill="1" applyAlignment="1">
      <alignment horizontal="right" vertical="center" indent="1"/>
    </xf>
    <xf numFmtId="0" fontId="18" fillId="0" borderId="0" xfId="0" applyFont="1" applyAlignment="1">
      <alignment horizontal="right" vertical="center"/>
    </xf>
    <xf numFmtId="0" fontId="26" fillId="0" borderId="0" xfId="0" applyFont="1" applyAlignment="1">
      <alignment horizontal="right" vertical="center"/>
    </xf>
    <xf numFmtId="0" fontId="24" fillId="9" borderId="0" xfId="0" applyFont="1" applyFill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31" fillId="0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28" fillId="8" borderId="0" xfId="0" applyFont="1" applyFill="1" applyBorder="1" applyAlignment="1">
      <alignment horizontal="center" vertical="center"/>
    </xf>
    <xf numFmtId="0" fontId="19" fillId="0" borderId="0" xfId="0" applyFont="1" applyAlignment="1">
      <alignment horizontal="left" vertical="top" indent="1"/>
    </xf>
    <xf numFmtId="0" fontId="0" fillId="0" borderId="0" xfId="0" applyAlignment="1">
      <alignment vertical="top"/>
    </xf>
    <xf numFmtId="0" fontId="19" fillId="0" borderId="0" xfId="0" applyFont="1" applyFill="1" applyAlignment="1">
      <alignment horizontal="left" vertical="top" indent="1"/>
    </xf>
    <xf numFmtId="0" fontId="36" fillId="0" borderId="0" xfId="0" applyFont="1" applyAlignment="1">
      <alignment vertical="center"/>
    </xf>
    <xf numFmtId="0" fontId="19" fillId="11" borderId="0" xfId="0" applyFont="1" applyFill="1" applyAlignment="1" applyProtection="1">
      <alignment horizontal="left" vertical="center" indent="1"/>
      <protection locked="0"/>
    </xf>
    <xf numFmtId="0" fontId="19" fillId="11" borderId="0" xfId="0" applyFont="1" applyFill="1" applyAlignment="1" applyProtection="1">
      <alignment horizontal="left" vertical="top" wrapText="1" indent="1"/>
      <protection locked="0"/>
    </xf>
    <xf numFmtId="0" fontId="19" fillId="11" borderId="0" xfId="0" applyFont="1" applyFill="1" applyAlignment="1" applyProtection="1">
      <alignment horizontal="left" vertical="top" indent="1"/>
      <protection locked="0"/>
    </xf>
    <xf numFmtId="0" fontId="19" fillId="12" borderId="0" xfId="0" applyFont="1" applyFill="1" applyAlignment="1" applyProtection="1">
      <alignment horizontal="left" vertical="top" indent="1"/>
      <protection locked="0"/>
    </xf>
    <xf numFmtId="0" fontId="32" fillId="11" borderId="0" xfId="3" applyFill="1" applyAlignment="1" applyProtection="1">
      <alignment horizontal="left" vertical="center" indent="1"/>
      <protection locked="0"/>
    </xf>
    <xf numFmtId="4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8" fillId="8" borderId="0" xfId="0" applyFont="1" applyFill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0" fontId="38" fillId="8" borderId="0" xfId="0" applyFont="1" applyFill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1" fillId="11" borderId="0" xfId="3" applyFont="1" applyFill="1" applyAlignment="1" applyProtection="1">
      <alignment horizontal="left" vertical="center" indent="1"/>
      <protection locked="0"/>
    </xf>
    <xf numFmtId="0" fontId="0" fillId="0" borderId="0" xfId="0" applyFont="1" applyAlignment="1">
      <alignment vertical="center"/>
    </xf>
    <xf numFmtId="0" fontId="21" fillId="11" borderId="0" xfId="0" applyFont="1" applyFill="1" applyAlignment="1" applyProtection="1">
      <alignment horizontal="left" vertical="top" wrapText="1" indent="1"/>
      <protection locked="0"/>
    </xf>
    <xf numFmtId="0" fontId="3" fillId="0" borderId="0" xfId="0" applyFont="1" applyAlignment="1">
      <alignment horizontal="right" vertical="center"/>
    </xf>
    <xf numFmtId="16" fontId="0" fillId="0" borderId="0" xfId="0" applyNumberFormat="1" applyAlignment="1">
      <alignment vertical="center"/>
    </xf>
    <xf numFmtId="0" fontId="19" fillId="2" borderId="0" xfId="0" applyFont="1" applyFill="1" applyAlignment="1" applyProtection="1">
      <alignment horizontal="left" vertical="top" indent="1"/>
      <protection locked="0"/>
    </xf>
    <xf numFmtId="0" fontId="29" fillId="7" borderId="3" xfId="0" applyFont="1" applyFill="1" applyBorder="1" applyAlignment="1">
      <alignment horizontal="center" vertical="center"/>
    </xf>
    <xf numFmtId="44" fontId="26" fillId="0" borderId="0" xfId="1" applyFont="1" applyFill="1" applyAlignment="1" applyProtection="1">
      <alignment horizontal="left" vertical="center" indent="1"/>
      <protection locked="0"/>
    </xf>
    <xf numFmtId="44" fontId="26" fillId="11" borderId="0" xfId="1" applyFont="1" applyFill="1" applyAlignment="1" applyProtection="1">
      <alignment horizontal="left" vertical="center" indent="1"/>
      <protection locked="0"/>
    </xf>
    <xf numFmtId="0" fontId="28" fillId="11" borderId="0" xfId="0" applyFont="1" applyFill="1" applyAlignment="1" applyProtection="1">
      <alignment horizontal="left" vertical="center" indent="1"/>
    </xf>
    <xf numFmtId="0" fontId="45" fillId="2" borderId="1" xfId="0" applyFont="1" applyFill="1" applyBorder="1" applyAlignment="1">
      <alignment vertical="center"/>
    </xf>
    <xf numFmtId="0" fontId="19" fillId="12" borderId="0" xfId="0" applyFont="1" applyFill="1" applyAlignment="1" applyProtection="1">
      <alignment horizontal="left" vertical="center" indent="1"/>
      <protection locked="0"/>
    </xf>
    <xf numFmtId="0" fontId="21" fillId="0" borderId="0" xfId="0" applyFont="1" applyFill="1" applyAlignment="1" applyProtection="1">
      <alignment horizontal="left" vertical="top" wrapText="1" indent="1"/>
      <protection locked="0"/>
    </xf>
    <xf numFmtId="0" fontId="27" fillId="2" borderId="0" xfId="0" applyFont="1" applyFill="1" applyAlignment="1">
      <alignment horizontal="right" vertical="center" indent="1"/>
    </xf>
    <xf numFmtId="14" fontId="19" fillId="2" borderId="0" xfId="0" applyNumberFormat="1" applyFont="1" applyFill="1" applyAlignment="1" applyProtection="1">
      <alignment horizontal="left" vertical="top" indent="1"/>
      <protection locked="0"/>
    </xf>
    <xf numFmtId="0" fontId="26" fillId="2" borderId="0" xfId="0" applyFont="1" applyFill="1" applyAlignment="1">
      <alignment horizontal="right" vertical="center" indent="1"/>
    </xf>
    <xf numFmtId="0" fontId="19" fillId="2" borderId="0" xfId="0" applyFont="1" applyFill="1" applyAlignment="1">
      <alignment horizontal="left" vertical="center" indent="1"/>
    </xf>
    <xf numFmtId="0" fontId="0" fillId="2" borderId="0" xfId="0" applyFill="1" applyAlignment="1">
      <alignment horizontal="left" vertical="center" indent="1"/>
    </xf>
    <xf numFmtId="0" fontId="0" fillId="11" borderId="0" xfId="3" applyFont="1" applyFill="1" applyAlignment="1" applyProtection="1">
      <alignment horizontal="left" vertical="center" indent="1"/>
      <protection locked="0"/>
    </xf>
    <xf numFmtId="0" fontId="0" fillId="0" borderId="20" xfId="0" applyBorder="1"/>
    <xf numFmtId="0" fontId="0" fillId="0" borderId="20" xfId="0" applyBorder="1" applyAlignment="1">
      <alignment horizontal="center" vertical="center"/>
    </xf>
    <xf numFmtId="14" fontId="19" fillId="11" borderId="0" xfId="0" applyNumberFormat="1" applyFont="1" applyFill="1" applyAlignment="1" applyProtection="1">
      <alignment horizontal="left" vertical="center" indent="1"/>
      <protection locked="0"/>
    </xf>
    <xf numFmtId="0" fontId="44" fillId="0" borderId="0" xfId="0" applyFont="1" applyAlignment="1">
      <alignment horizontal="center" vertical="center" wrapText="1"/>
    </xf>
    <xf numFmtId="0" fontId="46" fillId="11" borderId="0" xfId="0" applyFont="1" applyFill="1" applyAlignment="1">
      <alignment horizontal="center"/>
    </xf>
    <xf numFmtId="0" fontId="0" fillId="0" borderId="0" xfId="0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8" fontId="0" fillId="2" borderId="0" xfId="0" applyNumberFormat="1" applyFill="1" applyAlignment="1">
      <alignment vertical="center" wrapText="1"/>
    </xf>
    <xf numFmtId="8" fontId="0" fillId="2" borderId="0" xfId="0" applyNumberFormat="1" applyFill="1" applyBorder="1" applyAlignment="1">
      <alignment vertical="center" wrapText="1"/>
    </xf>
    <xf numFmtId="6" fontId="0" fillId="15" borderId="32" xfId="0" applyNumberFormat="1" applyFill="1" applyBorder="1" applyAlignment="1">
      <alignment vertical="center" wrapText="1"/>
    </xf>
    <xf numFmtId="8" fontId="0" fillId="2" borderId="33" xfId="0" applyNumberFormat="1" applyFill="1" applyBorder="1" applyAlignment="1">
      <alignment vertical="center" wrapText="1"/>
    </xf>
    <xf numFmtId="0" fontId="0" fillId="2" borderId="34" xfId="0" applyFill="1" applyBorder="1" applyAlignment="1">
      <alignment vertical="center" wrapText="1"/>
    </xf>
    <xf numFmtId="8" fontId="0" fillId="2" borderId="0" xfId="0" applyNumberFormat="1" applyFill="1" applyAlignment="1">
      <alignment horizontal="center" vertical="center" wrapText="1"/>
    </xf>
    <xf numFmtId="8" fontId="0" fillId="2" borderId="0" xfId="0" applyNumberFormat="1" applyFill="1" applyBorder="1" applyAlignment="1">
      <alignment horizontal="center" vertical="center" wrapText="1"/>
    </xf>
    <xf numFmtId="8" fontId="0" fillId="15" borderId="27" xfId="0" applyNumberFormat="1" applyFill="1" applyBorder="1" applyAlignment="1">
      <alignment horizontal="right" vertical="center" wrapText="1"/>
    </xf>
    <xf numFmtId="8" fontId="0" fillId="2" borderId="1" xfId="0" applyNumberFormat="1" applyFill="1" applyBorder="1" applyAlignment="1">
      <alignment vertical="center" wrapText="1"/>
    </xf>
    <xf numFmtId="0" fontId="0" fillId="2" borderId="35" xfId="0" applyFill="1" applyBorder="1" applyAlignment="1">
      <alignment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0" fillId="2" borderId="30" xfId="0" applyFill="1" applyBorder="1" applyAlignment="1">
      <alignment vertical="center" wrapText="1"/>
    </xf>
    <xf numFmtId="0" fontId="36" fillId="2" borderId="0" xfId="0" applyFont="1" applyFill="1" applyAlignment="1">
      <alignment horizontal="left" vertical="center" wrapText="1"/>
    </xf>
    <xf numFmtId="6" fontId="0" fillId="2" borderId="32" xfId="0" applyNumberFormat="1" applyFill="1" applyBorder="1" applyAlignment="1">
      <alignment horizontal="center" vertical="center" wrapText="1"/>
    </xf>
    <xf numFmtId="6" fontId="2" fillId="2" borderId="34" xfId="0" applyNumberFormat="1" applyFont="1" applyFill="1" applyBorder="1" applyAlignment="1">
      <alignment horizontal="center" vertical="center" wrapText="1"/>
    </xf>
    <xf numFmtId="6" fontId="0" fillId="2" borderId="0" xfId="0" applyNumberForma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vertical="center" wrapText="1"/>
    </xf>
    <xf numFmtId="0" fontId="0" fillId="2" borderId="34" xfId="0" applyFill="1" applyBorder="1" applyAlignment="1">
      <alignment horizontal="left" vertical="center" wrapText="1"/>
    </xf>
    <xf numFmtId="6" fontId="0" fillId="2" borderId="28" xfId="0" applyNumberFormat="1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6" fontId="0" fillId="2" borderId="28" xfId="0" applyNumberForma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0" fillId="2" borderId="36" xfId="0" applyFill="1" applyBorder="1" applyAlignment="1">
      <alignment vertical="center" wrapText="1"/>
    </xf>
    <xf numFmtId="0" fontId="2" fillId="15" borderId="3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vertical="center" wrapText="1"/>
    </xf>
    <xf numFmtId="164" fontId="0" fillId="2" borderId="0" xfId="0" applyNumberForma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6" fontId="36" fillId="2" borderId="0" xfId="0" applyNumberFormat="1" applyFont="1" applyFill="1" applyBorder="1" applyAlignment="1">
      <alignment horizontal="center" vertical="center" wrapText="1"/>
    </xf>
    <xf numFmtId="6" fontId="0" fillId="2" borderId="24" xfId="0" applyNumberForma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 vertical="center" wrapText="1"/>
    </xf>
    <xf numFmtId="0" fontId="2" fillId="15" borderId="2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19" fillId="11" borderId="0" xfId="0" applyFont="1" applyFill="1" applyAlignment="1" applyProtection="1">
      <alignment horizontal="left" vertical="center" indent="1"/>
    </xf>
    <xf numFmtId="2" fontId="0" fillId="2" borderId="0" xfId="0" applyNumberFormat="1" applyFill="1" applyAlignment="1">
      <alignment vertical="center" wrapText="1"/>
    </xf>
    <xf numFmtId="2" fontId="0" fillId="2" borderId="0" xfId="0" applyNumberFormat="1" applyFill="1" applyAlignment="1">
      <alignment horizontal="left" vertical="center" wrapText="1"/>
    </xf>
    <xf numFmtId="1" fontId="0" fillId="2" borderId="0" xfId="0" applyNumberFormat="1" applyFill="1" applyAlignment="1">
      <alignment vertical="center" wrapText="1"/>
    </xf>
    <xf numFmtId="167" fontId="0" fillId="2" borderId="0" xfId="0" applyNumberFormat="1" applyFill="1" applyAlignment="1">
      <alignment horizontal="right" vertical="center" wrapText="1"/>
    </xf>
    <xf numFmtId="2" fontId="0" fillId="2" borderId="0" xfId="0" applyNumberFormat="1" applyFill="1" applyBorder="1" applyAlignment="1">
      <alignment vertical="center" wrapText="1"/>
    </xf>
    <xf numFmtId="2" fontId="0" fillId="0" borderId="0" xfId="0" applyNumberFormat="1" applyAlignment="1">
      <alignment vertical="center" wrapText="1"/>
    </xf>
    <xf numFmtId="2" fontId="5" fillId="2" borderId="0" xfId="0" applyNumberFormat="1" applyFont="1" applyFill="1" applyBorder="1" applyAlignment="1">
      <alignment vertical="center"/>
    </xf>
    <xf numFmtId="2" fontId="5" fillId="2" borderId="0" xfId="0" applyNumberFormat="1" applyFont="1" applyFill="1" applyBorder="1" applyAlignment="1">
      <alignment vertical="center" wrapText="1"/>
    </xf>
    <xf numFmtId="1" fontId="5" fillId="2" borderId="0" xfId="0" applyNumberFormat="1" applyFont="1" applyFill="1" applyBorder="1" applyAlignment="1">
      <alignment horizontal="left" vertical="center" wrapText="1"/>
    </xf>
    <xf numFmtId="0" fontId="2" fillId="2" borderId="0" xfId="0" applyFont="1" applyFill="1"/>
    <xf numFmtId="1" fontId="5" fillId="2" borderId="0" xfId="0" applyNumberFormat="1" applyFont="1" applyFill="1" applyBorder="1" applyAlignment="1">
      <alignment horizontal="left"/>
    </xf>
    <xf numFmtId="0" fontId="2" fillId="2" borderId="0" xfId="0" applyFont="1" applyFill="1" applyBorder="1"/>
    <xf numFmtId="0" fontId="2" fillId="0" borderId="0" xfId="0" applyFont="1"/>
    <xf numFmtId="1" fontId="0" fillId="2" borderId="0" xfId="0" applyNumberFormat="1" applyFont="1" applyFill="1" applyBorder="1" applyAlignment="1">
      <alignment horizontal="left" vertical="center" wrapText="1"/>
    </xf>
    <xf numFmtId="1" fontId="0" fillId="2" borderId="0" xfId="0" applyNumberFormat="1" applyFont="1" applyFill="1" applyBorder="1" applyAlignment="1">
      <alignment vertical="center" wrapText="1"/>
    </xf>
    <xf numFmtId="167" fontId="5" fillId="2" borderId="0" xfId="0" applyNumberFormat="1" applyFont="1" applyFill="1" applyBorder="1" applyAlignment="1">
      <alignment horizontal="right"/>
    </xf>
    <xf numFmtId="0" fontId="5" fillId="2" borderId="0" xfId="0" applyNumberFormat="1" applyFont="1" applyFill="1" applyBorder="1" applyAlignment="1">
      <alignment horizontal="left" vertical="center" wrapText="1"/>
    </xf>
    <xf numFmtId="2" fontId="0" fillId="2" borderId="0" xfId="0" applyNumberFormat="1" applyFill="1" applyBorder="1" applyAlignment="1">
      <alignment horizontal="left" vertical="center" wrapText="1"/>
    </xf>
    <xf numFmtId="1" fontId="0" fillId="2" borderId="0" xfId="0" applyNumberFormat="1" applyFill="1" applyBorder="1" applyAlignment="1">
      <alignment vertical="center" wrapText="1"/>
    </xf>
    <xf numFmtId="167" fontId="0" fillId="2" borderId="0" xfId="0" applyNumberFormat="1" applyFill="1" applyBorder="1" applyAlignment="1">
      <alignment horizontal="right" vertical="center" wrapText="1"/>
    </xf>
    <xf numFmtId="164" fontId="0" fillId="2" borderId="0" xfId="0" applyNumberFormat="1" applyFill="1" applyBorder="1" applyAlignment="1">
      <alignment vertical="center" wrapText="1"/>
    </xf>
    <xf numFmtId="2" fontId="4" fillId="2" borderId="39" xfId="0" applyNumberFormat="1" applyFont="1" applyFill="1" applyBorder="1" applyAlignment="1">
      <alignment horizontal="center" vertical="center" wrapText="1"/>
    </xf>
    <xf numFmtId="2" fontId="4" fillId="2" borderId="0" xfId="0" applyNumberFormat="1" applyFont="1" applyFill="1" applyBorder="1" applyAlignment="1">
      <alignment horizontal="center" vertical="center" wrapText="1"/>
    </xf>
    <xf numFmtId="2" fontId="4" fillId="0" borderId="38" xfId="0" applyNumberFormat="1" applyFont="1" applyBorder="1" applyAlignment="1">
      <alignment horizontal="center" vertical="center" wrapText="1"/>
    </xf>
    <xf numFmtId="2" fontId="2" fillId="2" borderId="0" xfId="0" applyNumberFormat="1" applyFont="1" applyFill="1" applyBorder="1" applyAlignment="1">
      <alignment vertical="center" wrapText="1"/>
    </xf>
    <xf numFmtId="2" fontId="4" fillId="0" borderId="40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vertical="center" wrapText="1"/>
    </xf>
    <xf numFmtId="2" fontId="2" fillId="2" borderId="0" xfId="0" applyNumberFormat="1" applyFont="1" applyFill="1" applyBorder="1" applyAlignment="1">
      <alignment horizontal="center" vertical="center" wrapText="1"/>
    </xf>
    <xf numFmtId="1" fontId="0" fillId="2" borderId="0" xfId="0" applyNumberFormat="1" applyFont="1" applyFill="1" applyBorder="1" applyAlignment="1">
      <alignment horizontal="right" vertical="center" wrapText="1"/>
    </xf>
    <xf numFmtId="2" fontId="0" fillId="16" borderId="43" xfId="0" applyNumberFormat="1" applyFont="1" applyFill="1" applyBorder="1" applyAlignment="1">
      <alignment horizontal="center" vertical="center" wrapText="1"/>
    </xf>
    <xf numFmtId="1" fontId="2" fillId="16" borderId="25" xfId="0" applyNumberFormat="1" applyFont="1" applyFill="1" applyBorder="1" applyAlignment="1">
      <alignment vertical="center" wrapText="1"/>
    </xf>
    <xf numFmtId="1" fontId="7" fillId="2" borderId="0" xfId="0" applyNumberFormat="1" applyFont="1" applyFill="1" applyBorder="1" applyAlignment="1">
      <alignment horizontal="right" vertical="center" wrapText="1"/>
    </xf>
    <xf numFmtId="1" fontId="0" fillId="16" borderId="43" xfId="0" applyNumberFormat="1" applyFont="1" applyFill="1" applyBorder="1" applyAlignment="1">
      <alignment vertical="top" wrapText="1"/>
    </xf>
    <xf numFmtId="1" fontId="0" fillId="2" borderId="0" xfId="0" applyNumberFormat="1" applyFill="1" applyBorder="1" applyAlignment="1">
      <alignment horizontal="right" vertical="center" wrapText="1"/>
    </xf>
    <xf numFmtId="2" fontId="52" fillId="17" borderId="43" xfId="0" applyNumberFormat="1" applyFont="1" applyFill="1" applyBorder="1" applyAlignment="1">
      <alignment horizontal="center" vertical="center" wrapText="1"/>
    </xf>
    <xf numFmtId="1" fontId="2" fillId="16" borderId="43" xfId="0" applyNumberFormat="1" applyFont="1" applyFill="1" applyBorder="1" applyAlignment="1">
      <alignment horizontal="right" vertical="center" wrapText="1"/>
    </xf>
    <xf numFmtId="1" fontId="0" fillId="16" borderId="43" xfId="0" applyNumberFormat="1" applyFill="1" applyBorder="1" applyAlignment="1">
      <alignment horizontal="right" vertical="center" wrapText="1"/>
    </xf>
    <xf numFmtId="1" fontId="2" fillId="2" borderId="0" xfId="0" applyNumberFormat="1" applyFont="1" applyFill="1" applyBorder="1" applyAlignment="1">
      <alignment vertical="center" wrapText="1"/>
    </xf>
    <xf numFmtId="1" fontId="4" fillId="3" borderId="3" xfId="0" applyNumberFormat="1" applyFont="1" applyFill="1" applyBorder="1" applyAlignment="1">
      <alignment horizontal="right" vertical="center" wrapText="1"/>
    </xf>
    <xf numFmtId="1" fontId="0" fillId="16" borderId="25" xfId="0" applyNumberFormat="1" applyFill="1" applyBorder="1" applyAlignment="1">
      <alignment horizontal="right" vertical="center" wrapText="1"/>
    </xf>
    <xf numFmtId="2" fontId="0" fillId="16" borderId="43" xfId="0" applyNumberFormat="1" applyFill="1" applyBorder="1" applyAlignment="1">
      <alignment horizontal="center" vertical="center" wrapText="1"/>
    </xf>
    <xf numFmtId="2" fontId="0" fillId="16" borderId="24" xfId="0" applyNumberFormat="1" applyFill="1" applyBorder="1" applyAlignment="1">
      <alignment horizontal="center" vertical="center" wrapText="1"/>
    </xf>
    <xf numFmtId="1" fontId="4" fillId="2" borderId="0" xfId="0" applyNumberFormat="1" applyFont="1" applyFill="1" applyBorder="1" applyAlignment="1">
      <alignment horizontal="right" vertical="center" wrapText="1"/>
    </xf>
    <xf numFmtId="164" fontId="8" fillId="2" borderId="0" xfId="0" applyNumberFormat="1" applyFont="1" applyFill="1" applyBorder="1" applyAlignment="1">
      <alignment horizontal="center" vertical="center" wrapText="1"/>
    </xf>
    <xf numFmtId="1" fontId="0" fillId="2" borderId="0" xfId="0" applyNumberForma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vertical="center" wrapText="1"/>
    </xf>
    <xf numFmtId="164" fontId="0" fillId="2" borderId="1" xfId="0" applyNumberFormat="1" applyFill="1" applyBorder="1" applyAlignment="1" applyProtection="1">
      <alignment horizontal="center" vertical="center" wrapText="1"/>
    </xf>
    <xf numFmtId="2" fontId="0" fillId="2" borderId="1" xfId="0" applyNumberFormat="1" applyFill="1" applyBorder="1" applyAlignment="1">
      <alignment horizontal="left"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2" borderId="4" xfId="0" applyNumberFormat="1" applyFill="1" applyBorder="1" applyAlignment="1">
      <alignment horizontal="left" vertical="center" wrapText="1"/>
    </xf>
    <xf numFmtId="9" fontId="0" fillId="2" borderId="1" xfId="0" applyNumberFormat="1" applyFill="1" applyBorder="1" applyAlignment="1">
      <alignment horizontal="center" vertical="center" wrapText="1"/>
    </xf>
    <xf numFmtId="2" fontId="0" fillId="2" borderId="0" xfId="0" applyNumberFormat="1" applyFill="1" applyBorder="1" applyAlignment="1">
      <alignment horizontal="center" vertical="center" wrapText="1"/>
    </xf>
    <xf numFmtId="1" fontId="16" fillId="2" borderId="0" xfId="0" applyNumberFormat="1" applyFont="1" applyFill="1" applyBorder="1" applyAlignment="1">
      <alignment horizontal="center" vertical="center"/>
    </xf>
    <xf numFmtId="9" fontId="0" fillId="2" borderId="0" xfId="0" applyNumberFormat="1" applyFill="1" applyBorder="1" applyAlignment="1">
      <alignment horizontal="center" vertical="center" wrapText="1"/>
    </xf>
    <xf numFmtId="9" fontId="0" fillId="2" borderId="1" xfId="0" applyNumberFormat="1" applyFill="1" applyBorder="1" applyAlignment="1">
      <alignment vertical="center" wrapText="1"/>
    </xf>
    <xf numFmtId="2" fontId="0" fillId="0" borderId="0" xfId="0" applyNumberFormat="1" applyAlignment="1">
      <alignment horizontal="left" vertical="center" wrapText="1"/>
    </xf>
    <xf numFmtId="1" fontId="0" fillId="0" borderId="0" xfId="0" applyNumberFormat="1" applyAlignment="1">
      <alignment vertical="center" wrapText="1"/>
    </xf>
    <xf numFmtId="167" fontId="0" fillId="0" borderId="0" xfId="0" applyNumberFormat="1" applyAlignment="1">
      <alignment horizontal="right" vertical="center" wrapText="1"/>
    </xf>
    <xf numFmtId="164" fontId="0" fillId="0" borderId="0" xfId="0" applyNumberFormat="1" applyAlignment="1">
      <alignment vertical="center" wrapText="1"/>
    </xf>
    <xf numFmtId="0" fontId="53" fillId="0" borderId="0" xfId="0" applyFont="1"/>
    <xf numFmtId="166" fontId="56" fillId="15" borderId="21" xfId="0" applyNumberFormat="1" applyFont="1" applyFill="1" applyBorder="1"/>
    <xf numFmtId="0" fontId="53" fillId="15" borderId="30" xfId="0" applyFont="1" applyFill="1" applyBorder="1" applyAlignment="1">
      <alignment horizontal="center" vertical="center" wrapText="1"/>
    </xf>
    <xf numFmtId="166" fontId="53" fillId="0" borderId="1" xfId="0" applyNumberFormat="1" applyFont="1" applyBorder="1"/>
    <xf numFmtId="0" fontId="53" fillId="0" borderId="1" xfId="0" applyFont="1" applyBorder="1"/>
    <xf numFmtId="2" fontId="57" fillId="0" borderId="1" xfId="0" applyNumberFormat="1" applyFont="1" applyBorder="1"/>
    <xf numFmtId="2" fontId="58" fillId="0" borderId="1" xfId="0" applyNumberFormat="1" applyFont="1" applyBorder="1"/>
    <xf numFmtId="0" fontId="53" fillId="19" borderId="1" xfId="0" applyFont="1" applyFill="1" applyBorder="1"/>
    <xf numFmtId="1" fontId="53" fillId="19" borderId="1" xfId="0" applyNumberFormat="1" applyFont="1" applyFill="1" applyBorder="1"/>
    <xf numFmtId="166" fontId="53" fillId="0" borderId="6" xfId="0" applyNumberFormat="1" applyFont="1" applyBorder="1" applyAlignment="1">
      <alignment vertical="center"/>
    </xf>
    <xf numFmtId="44" fontId="53" fillId="0" borderId="1" xfId="0" applyNumberFormat="1" applyFont="1" applyFill="1" applyBorder="1" applyAlignment="1">
      <alignment horizontal="left"/>
    </xf>
    <xf numFmtId="0" fontId="53" fillId="0" borderId="1" xfId="0" applyFont="1" applyFill="1" applyBorder="1" applyAlignment="1">
      <alignment horizontal="left"/>
    </xf>
    <xf numFmtId="0" fontId="53" fillId="0" borderId="1" xfId="0" applyFont="1" applyFill="1" applyBorder="1" applyAlignment="1">
      <alignment horizontal="center"/>
    </xf>
    <xf numFmtId="44" fontId="53" fillId="19" borderId="1" xfId="1" applyFont="1" applyFill="1" applyBorder="1" applyAlignment="1">
      <alignment horizontal="center"/>
    </xf>
    <xf numFmtId="0" fontId="53" fillId="19" borderId="1" xfId="0" applyFont="1" applyFill="1" applyBorder="1" applyAlignment="1">
      <alignment horizontal="center"/>
    </xf>
    <xf numFmtId="166" fontId="53" fillId="19" borderId="1" xfId="0" applyNumberFormat="1" applyFont="1" applyFill="1" applyBorder="1"/>
    <xf numFmtId="0" fontId="53" fillId="19" borderId="1" xfId="0" applyFont="1" applyFill="1" applyBorder="1" applyAlignment="1"/>
    <xf numFmtId="166" fontId="53" fillId="19" borderId="1" xfId="0" applyNumberFormat="1" applyFont="1" applyFill="1" applyBorder="1" applyAlignment="1">
      <alignment horizontal="center"/>
    </xf>
    <xf numFmtId="0" fontId="53" fillId="0" borderId="1" xfId="0" applyFont="1" applyBorder="1" applyAlignment="1"/>
    <xf numFmtId="0" fontId="53" fillId="0" borderId="1" xfId="0" applyFont="1" applyBorder="1" applyAlignment="1">
      <alignment vertical="center"/>
    </xf>
    <xf numFmtId="166" fontId="53" fillId="11" borderId="1" xfId="0" applyNumberFormat="1" applyFont="1" applyFill="1" applyBorder="1" applyAlignment="1">
      <alignment horizontal="center"/>
    </xf>
    <xf numFmtId="0" fontId="53" fillId="11" borderId="1" xfId="0" applyFont="1" applyFill="1" applyBorder="1" applyAlignment="1">
      <alignment horizontal="center"/>
    </xf>
    <xf numFmtId="166" fontId="60" fillId="12" borderId="1" xfId="0" applyNumberFormat="1" applyFont="1" applyFill="1" applyBorder="1" applyAlignment="1">
      <alignment horizontal="center"/>
    </xf>
    <xf numFmtId="0" fontId="53" fillId="12" borderId="1" xfId="0" applyFont="1" applyFill="1" applyBorder="1" applyAlignment="1">
      <alignment horizontal="center"/>
    </xf>
    <xf numFmtId="166" fontId="60" fillId="11" borderId="1" xfId="0" applyNumberFormat="1" applyFont="1" applyFill="1" applyBorder="1" applyAlignment="1">
      <alignment horizontal="center"/>
    </xf>
    <xf numFmtId="0" fontId="53" fillId="0" borderId="1" xfId="0" applyFont="1" applyBorder="1" applyAlignment="1">
      <alignment horizontal="center"/>
    </xf>
    <xf numFmtId="166" fontId="53" fillId="0" borderId="1" xfId="0" applyNumberFormat="1" applyFont="1" applyBorder="1" applyAlignment="1">
      <alignment horizontal="right"/>
    </xf>
    <xf numFmtId="2" fontId="58" fillId="0" borderId="0" xfId="0" applyNumberFormat="1" applyFont="1"/>
    <xf numFmtId="1" fontId="53" fillId="20" borderId="1" xfId="0" applyNumberFormat="1" applyFont="1" applyFill="1" applyBorder="1"/>
    <xf numFmtId="0" fontId="53" fillId="0" borderId="0" xfId="0" applyFont="1" applyAlignment="1">
      <alignment horizontal="center" vertical="center"/>
    </xf>
    <xf numFmtId="0" fontId="53" fillId="0" borderId="50" xfId="0" applyFont="1" applyBorder="1" applyAlignment="1">
      <alignment horizontal="center" vertical="center"/>
    </xf>
    <xf numFmtId="166" fontId="53" fillId="0" borderId="5" xfId="0" applyNumberFormat="1" applyFont="1" applyFill="1" applyBorder="1"/>
    <xf numFmtId="2" fontId="53" fillId="0" borderId="1" xfId="0" applyNumberFormat="1" applyFont="1" applyFill="1" applyBorder="1" applyAlignment="1">
      <alignment horizontal="left"/>
    </xf>
    <xf numFmtId="0" fontId="53" fillId="0" borderId="1" xfId="0" applyNumberFormat="1" applyFont="1" applyFill="1" applyBorder="1" applyAlignment="1">
      <alignment horizontal="left"/>
    </xf>
    <xf numFmtId="2" fontId="53" fillId="0" borderId="1" xfId="0" applyNumberFormat="1" applyFont="1" applyBorder="1" applyAlignment="1">
      <alignment vertical="center"/>
    </xf>
    <xf numFmtId="1" fontId="53" fillId="19" borderId="1" xfId="0" applyNumberFormat="1" applyFont="1" applyFill="1" applyBorder="1" applyAlignment="1">
      <alignment horizontal="center"/>
    </xf>
    <xf numFmtId="2" fontId="53" fillId="0" borderId="1" xfId="0" applyNumberFormat="1" applyFont="1" applyBorder="1" applyAlignment="1"/>
    <xf numFmtId="1" fontId="53" fillId="11" borderId="1" xfId="0" applyNumberFormat="1" applyFont="1" applyFill="1" applyBorder="1" applyAlignment="1">
      <alignment horizontal="center"/>
    </xf>
    <xf numFmtId="166" fontId="53" fillId="12" borderId="1" xfId="0" applyNumberFormat="1" applyFont="1" applyFill="1" applyBorder="1" applyAlignment="1">
      <alignment horizontal="center"/>
    </xf>
    <xf numFmtId="1" fontId="53" fillId="12" borderId="1" xfId="0" applyNumberFormat="1" applyFont="1" applyFill="1" applyBorder="1" applyAlignment="1">
      <alignment horizontal="center"/>
    </xf>
    <xf numFmtId="44" fontId="53" fillId="11" borderId="1" xfId="0" applyNumberFormat="1" applyFont="1" applyFill="1" applyBorder="1" applyAlignment="1">
      <alignment horizontal="center"/>
    </xf>
    <xf numFmtId="166" fontId="53" fillId="4" borderId="1" xfId="0" applyNumberFormat="1" applyFont="1" applyFill="1" applyBorder="1"/>
    <xf numFmtId="166" fontId="53" fillId="4" borderId="5" xfId="0" applyNumberFormat="1" applyFont="1" applyFill="1" applyBorder="1"/>
    <xf numFmtId="166" fontId="54" fillId="22" borderId="1" xfId="0" applyNumberFormat="1" applyFont="1" applyFill="1" applyBorder="1"/>
    <xf numFmtId="166" fontId="55" fillId="23" borderId="1" xfId="0" applyNumberFormat="1" applyFont="1" applyFill="1" applyBorder="1"/>
    <xf numFmtId="9" fontId="26" fillId="11" borderId="0" xfId="2" applyFont="1" applyFill="1" applyAlignment="1" applyProtection="1">
      <alignment horizontal="right" vertical="center" indent="1"/>
    </xf>
    <xf numFmtId="0" fontId="61" fillId="0" borderId="0" xfId="0" applyFont="1" applyAlignment="1">
      <alignment horizontal="center" vertical="center" wrapText="1"/>
    </xf>
    <xf numFmtId="0" fontId="62" fillId="0" borderId="0" xfId="0" applyFont="1" applyAlignment="1">
      <alignment horizontal="center" vertical="center" wrapText="1"/>
    </xf>
    <xf numFmtId="0" fontId="24" fillId="0" borderId="0" xfId="0" applyFont="1" applyAlignment="1">
      <alignment horizontal="right" vertical="center"/>
    </xf>
    <xf numFmtId="0" fontId="28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28" fillId="0" borderId="0" xfId="0" applyFont="1" applyAlignment="1">
      <alignment horizontal="right" vertical="center"/>
    </xf>
    <xf numFmtId="0" fontId="35" fillId="0" borderId="0" xfId="0" applyFont="1" applyAlignment="1">
      <alignment horizontal="right" vertical="center"/>
    </xf>
    <xf numFmtId="0" fontId="38" fillId="24" borderId="0" xfId="0" applyFont="1" applyFill="1" applyAlignment="1">
      <alignment horizontal="center" vertical="center"/>
    </xf>
    <xf numFmtId="0" fontId="38" fillId="24" borderId="0" xfId="0" applyFont="1" applyFill="1" applyAlignment="1">
      <alignment horizontal="center" vertical="center" wrapText="1"/>
    </xf>
    <xf numFmtId="0" fontId="31" fillId="24" borderId="0" xfId="0" applyFont="1" applyFill="1" applyBorder="1" applyAlignment="1">
      <alignment horizontal="center" vertical="center"/>
    </xf>
    <xf numFmtId="0" fontId="24" fillId="6" borderId="0" xfId="0" applyFont="1" applyFill="1" applyAlignment="1">
      <alignment horizontal="center" vertical="center"/>
    </xf>
    <xf numFmtId="1" fontId="0" fillId="16" borderId="43" xfId="0" applyNumberFormat="1" applyFont="1" applyFill="1" applyBorder="1" applyAlignment="1">
      <alignment horizontal="right" vertical="center" wrapText="1"/>
    </xf>
    <xf numFmtId="0" fontId="28" fillId="4" borderId="0" xfId="0" applyFont="1" applyFill="1" applyAlignment="1" applyProtection="1">
      <alignment horizontal="left" vertical="center"/>
    </xf>
    <xf numFmtId="9" fontId="19" fillId="11" borderId="0" xfId="2" applyFont="1" applyFill="1" applyAlignment="1" applyProtection="1">
      <alignment vertical="center"/>
    </xf>
    <xf numFmtId="0" fontId="19" fillId="2" borderId="0" xfId="0" applyFont="1" applyFill="1" applyAlignment="1">
      <alignment horizontal="left" vertical="top"/>
    </xf>
    <xf numFmtId="0" fontId="19" fillId="0" borderId="0" xfId="0" applyFont="1" applyFill="1" applyAlignment="1">
      <alignment horizontal="left" vertical="top"/>
    </xf>
    <xf numFmtId="44" fontId="19" fillId="11" borderId="0" xfId="1" applyFont="1" applyFill="1" applyAlignment="1" applyProtection="1">
      <alignment horizontal="left" vertical="top"/>
      <protection locked="0"/>
    </xf>
    <xf numFmtId="0" fontId="0" fillId="0" borderId="0" xfId="0" applyAlignment="1">
      <alignment horizontal="left" vertical="top"/>
    </xf>
    <xf numFmtId="44" fontId="19" fillId="13" borderId="0" xfId="0" applyNumberFormat="1" applyFont="1" applyFill="1" applyAlignment="1" applyProtection="1">
      <alignment horizontal="left" vertical="top"/>
      <protection locked="0"/>
    </xf>
    <xf numFmtId="0" fontId="33" fillId="8" borderId="0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2" fontId="5" fillId="2" borderId="0" xfId="0" applyNumberFormat="1" applyFont="1" applyFill="1" applyBorder="1" applyAlignment="1">
      <alignment horizontal="left" vertical="center" wrapText="1"/>
    </xf>
    <xf numFmtId="2" fontId="0" fillId="0" borderId="4" xfId="0" applyNumberFormat="1" applyFont="1" applyBorder="1" applyAlignment="1">
      <alignment horizontal="left" vertical="center" wrapText="1"/>
    </xf>
    <xf numFmtId="0" fontId="3" fillId="0" borderId="0" xfId="0" applyFont="1" applyFill="1" applyAlignment="1" applyProtection="1">
      <alignment horizontal="right" vertical="center"/>
    </xf>
    <xf numFmtId="0" fontId="19" fillId="11" borderId="0" xfId="0" applyFont="1" applyFill="1" applyAlignment="1" applyProtection="1">
      <alignment horizontal="left" vertical="top" indent="1"/>
    </xf>
    <xf numFmtId="0" fontId="17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19" fillId="11" borderId="0" xfId="0" applyFont="1" applyFill="1" applyAlignment="1" applyProtection="1">
      <alignment horizontal="left" vertical="top" wrapText="1" indent="1"/>
    </xf>
    <xf numFmtId="14" fontId="19" fillId="11" borderId="0" xfId="0" applyNumberFormat="1" applyFont="1" applyFill="1" applyAlignment="1" applyProtection="1">
      <alignment horizontal="left" vertical="center" indent="1"/>
    </xf>
    <xf numFmtId="166" fontId="19" fillId="11" borderId="0" xfId="0" applyNumberFormat="1" applyFont="1" applyFill="1" applyAlignment="1" applyProtection="1">
      <alignment horizontal="left" vertical="top"/>
    </xf>
    <xf numFmtId="44" fontId="19" fillId="11" borderId="0" xfId="1" applyFont="1" applyFill="1" applyAlignment="1" applyProtection="1">
      <alignment horizontal="left" vertical="top"/>
    </xf>
    <xf numFmtId="0" fontId="0" fillId="0" borderId="5" xfId="0" applyFont="1" applyFill="1" applyBorder="1" applyAlignment="1">
      <alignment vertical="center" wrapText="1" shrinkToFit="1"/>
    </xf>
    <xf numFmtId="164" fontId="0" fillId="0" borderId="5" xfId="0" applyNumberFormat="1" applyFont="1" applyFill="1" applyBorder="1" applyAlignment="1">
      <alignment horizontal="center" vertical="center" wrapText="1" shrinkToFit="1"/>
    </xf>
    <xf numFmtId="9" fontId="0" fillId="0" borderId="5" xfId="0" applyNumberFormat="1" applyFont="1" applyFill="1" applyBorder="1" applyAlignment="1">
      <alignment horizontal="center" vertical="center" wrapText="1" shrinkToFit="1"/>
    </xf>
    <xf numFmtId="0" fontId="0" fillId="0" borderId="5" xfId="0" applyFont="1" applyFill="1" applyBorder="1" applyAlignment="1">
      <alignment horizontal="center" vertical="center" wrapText="1" shrinkToFit="1"/>
    </xf>
    <xf numFmtId="0" fontId="2" fillId="0" borderId="5" xfId="0" applyFont="1" applyFill="1" applyBorder="1" applyAlignment="1">
      <alignment horizontal="center" vertical="center" wrapText="1" shrinkToFit="1"/>
    </xf>
    <xf numFmtId="0" fontId="7" fillId="0" borderId="5" xfId="0" applyFont="1" applyFill="1" applyBorder="1" applyAlignment="1">
      <alignment horizontal="center" vertical="center" wrapText="1" shrinkToFit="1"/>
    </xf>
    <xf numFmtId="0" fontId="0" fillId="4" borderId="20" xfId="0" applyFont="1" applyFill="1" applyBorder="1" applyAlignment="1">
      <alignment horizontal="center" vertical="center" wrapText="1" shrinkToFit="1"/>
    </xf>
    <xf numFmtId="14" fontId="0" fillId="0" borderId="1" xfId="0" applyNumberFormat="1" applyBorder="1"/>
    <xf numFmtId="168" fontId="0" fillId="0" borderId="1" xfId="0" applyNumberFormat="1" applyBorder="1"/>
    <xf numFmtId="9" fontId="0" fillId="0" borderId="1" xfId="0" applyNumberFormat="1" applyBorder="1"/>
    <xf numFmtId="165" fontId="5" fillId="14" borderId="6" xfId="0" applyNumberFormat="1" applyFont="1" applyFill="1" applyBorder="1" applyAlignment="1">
      <alignment horizontal="left" vertical="center" wrapText="1" shrinkToFit="1"/>
    </xf>
    <xf numFmtId="164" fontId="5" fillId="14" borderId="6" xfId="0" applyNumberFormat="1" applyFont="1" applyFill="1" applyBorder="1" applyAlignment="1">
      <alignment horizontal="left" vertical="center" wrapText="1" shrinkToFit="1"/>
    </xf>
    <xf numFmtId="9" fontId="5" fillId="14" borderId="6" xfId="0" applyNumberFormat="1" applyFont="1" applyFill="1" applyBorder="1" applyAlignment="1">
      <alignment horizontal="left" vertical="center" wrapText="1" shrinkToFit="1"/>
    </xf>
    <xf numFmtId="165" fontId="5" fillId="25" borderId="6" xfId="0" applyNumberFormat="1" applyFont="1" applyFill="1" applyBorder="1" applyAlignment="1">
      <alignment horizontal="left" vertical="center" wrapText="1" shrinkToFit="1"/>
    </xf>
    <xf numFmtId="164" fontId="5" fillId="25" borderId="6" xfId="0" applyNumberFormat="1" applyFont="1" applyFill="1" applyBorder="1" applyAlignment="1">
      <alignment horizontal="left" vertical="center" wrapText="1" shrinkToFit="1"/>
    </xf>
    <xf numFmtId="165" fontId="5" fillId="25" borderId="6" xfId="0" applyNumberFormat="1" applyFont="1" applyFill="1" applyBorder="1" applyAlignment="1">
      <alignment vertical="center" wrapText="1" shrinkToFit="1"/>
    </xf>
    <xf numFmtId="165" fontId="5" fillId="26" borderId="6" xfId="0" applyNumberFormat="1" applyFont="1" applyFill="1" applyBorder="1" applyAlignment="1">
      <alignment vertical="center" wrapText="1" shrinkToFit="1"/>
    </xf>
    <xf numFmtId="165" fontId="5" fillId="26" borderId="6" xfId="0" applyNumberFormat="1" applyFont="1" applyFill="1" applyBorder="1" applyAlignment="1">
      <alignment horizontal="left" vertical="center" wrapText="1" shrinkToFit="1"/>
    </xf>
    <xf numFmtId="164" fontId="5" fillId="26" borderId="6" xfId="0" applyNumberFormat="1" applyFont="1" applyFill="1" applyBorder="1" applyAlignment="1">
      <alignment horizontal="left" vertical="center" wrapText="1" shrinkToFit="1"/>
    </xf>
    <xf numFmtId="0" fontId="5" fillId="27" borderId="30" xfId="0" applyFont="1" applyFill="1" applyBorder="1" applyAlignment="1">
      <alignment horizontal="center" vertical="center" wrapText="1" shrinkToFit="1"/>
    </xf>
    <xf numFmtId="0" fontId="5" fillId="27" borderId="31" xfId="0" applyFont="1" applyFill="1" applyBorder="1" applyAlignment="1">
      <alignment horizontal="center" vertical="center" wrapText="1" shrinkToFit="1"/>
    </xf>
    <xf numFmtId="0" fontId="5" fillId="27" borderId="54" xfId="0" applyFont="1" applyFill="1" applyBorder="1" applyAlignment="1">
      <alignment horizontal="center" vertical="center" wrapText="1" shrinkToFit="1"/>
    </xf>
    <xf numFmtId="165" fontId="5" fillId="28" borderId="6" xfId="0" applyNumberFormat="1" applyFont="1" applyFill="1" applyBorder="1" applyAlignment="1">
      <alignment horizontal="left" vertical="center" wrapText="1" shrinkToFit="1"/>
    </xf>
    <xf numFmtId="164" fontId="5" fillId="28" borderId="6" xfId="0" applyNumberFormat="1" applyFont="1" applyFill="1" applyBorder="1" applyAlignment="1">
      <alignment horizontal="left" vertical="center" wrapText="1" shrinkToFit="1"/>
    </xf>
    <xf numFmtId="165" fontId="5" fillId="28" borderId="50" xfId="0" applyNumberFormat="1" applyFont="1" applyFill="1" applyBorder="1" applyAlignment="1">
      <alignment vertical="center" wrapText="1" shrinkToFit="1"/>
    </xf>
    <xf numFmtId="0" fontId="0" fillId="0" borderId="20" xfId="0" applyNumberFormat="1" applyBorder="1" applyAlignment="1">
      <alignment horizontal="center"/>
    </xf>
    <xf numFmtId="0" fontId="5" fillId="3" borderId="6" xfId="0" applyFont="1" applyFill="1" applyBorder="1" applyAlignment="1">
      <alignment horizontal="center" vertical="center" wrapText="1" shrinkToFit="1"/>
    </xf>
    <xf numFmtId="0" fontId="12" fillId="3" borderId="6" xfId="0" applyFont="1" applyFill="1" applyBorder="1" applyAlignment="1">
      <alignment horizontal="center" vertical="center" wrapText="1" shrinkToFit="1"/>
    </xf>
    <xf numFmtId="0" fontId="5" fillId="3" borderId="6" xfId="0" applyFont="1" applyFill="1" applyBorder="1" applyAlignment="1">
      <alignment vertical="center" wrapText="1" shrinkToFit="1"/>
    </xf>
    <xf numFmtId="165" fontId="5" fillId="3" borderId="6" xfId="0" applyNumberFormat="1" applyFont="1" applyFill="1" applyBorder="1" applyAlignment="1">
      <alignment horizontal="center" vertical="center" wrapText="1" shrinkToFit="1"/>
    </xf>
    <xf numFmtId="0" fontId="2" fillId="4" borderId="20" xfId="0" applyFont="1" applyFill="1" applyBorder="1" applyAlignment="1">
      <alignment horizontal="center" vertical="center" wrapText="1" shrinkToFit="1"/>
    </xf>
    <xf numFmtId="0" fontId="0" fillId="0" borderId="20" xfId="0" applyFill="1" applyBorder="1" applyAlignment="1">
      <alignment horizontal="center" vertical="center"/>
    </xf>
    <xf numFmtId="49" fontId="5" fillId="10" borderId="50" xfId="0" applyNumberFormat="1" applyFont="1" applyFill="1" applyBorder="1" applyAlignment="1">
      <alignment horizontal="center" vertical="center" wrapText="1" shrinkToFit="1"/>
    </xf>
    <xf numFmtId="0" fontId="11" fillId="3" borderId="56" xfId="0" applyFont="1" applyFill="1" applyBorder="1" applyAlignment="1">
      <alignment horizontal="center" vertical="center" wrapText="1" shrinkToFit="1"/>
    </xf>
    <xf numFmtId="0" fontId="5" fillId="3" borderId="20" xfId="0" applyFont="1" applyFill="1" applyBorder="1" applyAlignment="1">
      <alignment vertical="center" wrapText="1" shrinkToFit="1"/>
    </xf>
    <xf numFmtId="0" fontId="6" fillId="4" borderId="6" xfId="0" applyFont="1" applyFill="1" applyBorder="1" applyAlignment="1">
      <alignment horizontal="center" vertical="center" wrapText="1" shrinkToFit="1"/>
    </xf>
    <xf numFmtId="164" fontId="35" fillId="4" borderId="6" xfId="0" applyNumberFormat="1" applyFont="1" applyFill="1" applyBorder="1" applyAlignment="1">
      <alignment horizontal="center" vertical="center" wrapText="1" shrinkToFit="1"/>
    </xf>
    <xf numFmtId="0" fontId="5" fillId="6" borderId="6" xfId="0" applyFont="1" applyFill="1" applyBorder="1" applyAlignment="1">
      <alignment horizontal="center" vertical="center" wrapText="1" shrinkToFit="1"/>
    </xf>
    <xf numFmtId="164" fontId="5" fillId="6" borderId="6" xfId="0" applyNumberFormat="1" applyFont="1" applyFill="1" applyBorder="1" applyAlignment="1">
      <alignment horizontal="center" vertical="center" wrapText="1" shrinkToFit="1"/>
    </xf>
    <xf numFmtId="9" fontId="5" fillId="6" borderId="6" xfId="0" applyNumberFormat="1" applyFont="1" applyFill="1" applyBorder="1" applyAlignment="1">
      <alignment horizontal="center" vertical="center" wrapText="1" shrinkToFit="1"/>
    </xf>
    <xf numFmtId="165" fontId="5" fillId="6" borderId="6" xfId="0" applyNumberFormat="1" applyFont="1" applyFill="1" applyBorder="1" applyAlignment="1">
      <alignment horizontal="center" vertical="center" wrapText="1" shrinkToFit="1"/>
    </xf>
    <xf numFmtId="9" fontId="26" fillId="11" borderId="0" xfId="2" applyNumberFormat="1" applyFont="1" applyFill="1" applyAlignment="1" applyProtection="1">
      <alignment horizontal="right" vertical="center" indent="1"/>
      <protection locked="0"/>
    </xf>
    <xf numFmtId="0" fontId="25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right" vertical="center" indent="1"/>
    </xf>
    <xf numFmtId="0" fontId="26" fillId="0" borderId="0" xfId="0" applyFont="1" applyFill="1" applyAlignment="1" applyProtection="1">
      <alignment horizontal="right" vertical="center" indent="1"/>
    </xf>
    <xf numFmtId="0" fontId="26" fillId="0" borderId="0" xfId="0" applyFont="1" applyAlignment="1" applyProtection="1">
      <alignment horizontal="right" vertical="center" wrapText="1" indent="1"/>
    </xf>
    <xf numFmtId="0" fontId="26" fillId="0" borderId="0" xfId="0" applyFont="1" applyAlignment="1" applyProtection="1">
      <alignment vertical="center"/>
    </xf>
    <xf numFmtId="0" fontId="18" fillId="0" borderId="0" xfId="0" applyFont="1" applyAlignment="1" applyProtection="1">
      <alignment horizontal="right" vertical="center" wrapText="1" indent="1"/>
    </xf>
    <xf numFmtId="0" fontId="18" fillId="0" borderId="0" xfId="0" applyFont="1" applyAlignment="1" applyProtection="1">
      <alignment horizontal="right" vertical="center"/>
    </xf>
    <xf numFmtId="0" fontId="26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right" vertical="center"/>
    </xf>
    <xf numFmtId="0" fontId="0" fillId="0" borderId="0" xfId="0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49" fillId="0" borderId="0" xfId="0" applyFont="1" applyAlignment="1" applyProtection="1">
      <alignment vertical="center"/>
    </xf>
    <xf numFmtId="0" fontId="0" fillId="0" borderId="0" xfId="0" applyAlignment="1" applyProtection="1">
      <alignment horizontal="right" vertical="center"/>
    </xf>
    <xf numFmtId="0" fontId="44" fillId="2" borderId="0" xfId="0" applyFont="1" applyFill="1" applyAlignment="1" applyProtection="1">
      <alignment vertical="center" wrapText="1"/>
    </xf>
    <xf numFmtId="0" fontId="65" fillId="2" borderId="0" xfId="0" applyFont="1" applyFill="1" applyAlignment="1" applyProtection="1">
      <alignment vertical="center" wrapText="1"/>
    </xf>
    <xf numFmtId="164" fontId="50" fillId="2" borderId="0" xfId="0" applyNumberFormat="1" applyFont="1" applyFill="1" applyBorder="1" applyAlignment="1">
      <alignment vertical="center"/>
    </xf>
    <xf numFmtId="164" fontId="51" fillId="2" borderId="0" xfId="0" applyNumberFormat="1" applyFont="1" applyFill="1" applyBorder="1" applyAlignment="1">
      <alignment vertical="center" wrapText="1"/>
    </xf>
    <xf numFmtId="2" fontId="5" fillId="2" borderId="0" xfId="0" applyNumberFormat="1" applyFont="1" applyFill="1" applyBorder="1" applyAlignment="1">
      <alignment horizontal="right" vertical="center" wrapText="1"/>
    </xf>
    <xf numFmtId="2" fontId="0" fillId="2" borderId="28" xfId="0" applyNumberFormat="1" applyFill="1" applyBorder="1" applyAlignment="1">
      <alignment horizontal="right" wrapText="1"/>
    </xf>
    <xf numFmtId="1" fontId="0" fillId="0" borderId="37" xfId="0" applyNumberFormat="1" applyBorder="1" applyAlignment="1">
      <alignment vertical="center" wrapText="1"/>
    </xf>
    <xf numFmtId="2" fontId="0" fillId="2" borderId="38" xfId="0" applyNumberFormat="1" applyFill="1" applyBorder="1" applyAlignment="1">
      <alignment vertical="center" wrapText="1"/>
    </xf>
    <xf numFmtId="1" fontId="0" fillId="16" borderId="46" xfId="0" applyNumberFormat="1" applyFont="1" applyFill="1" applyBorder="1" applyAlignment="1">
      <alignment horizontal="right" vertical="center" wrapText="1"/>
    </xf>
    <xf numFmtId="2" fontId="0" fillId="0" borderId="19" xfId="0" applyNumberFormat="1" applyBorder="1" applyAlignment="1">
      <alignment horizontal="right" wrapText="1"/>
    </xf>
    <xf numFmtId="1" fontId="0" fillId="0" borderId="49" xfId="0" applyNumberFormat="1" applyBorder="1" applyAlignment="1">
      <alignment vertical="center" wrapText="1"/>
    </xf>
    <xf numFmtId="2" fontId="0" fillId="2" borderId="60" xfId="0" applyNumberFormat="1" applyFill="1" applyBorder="1" applyAlignment="1">
      <alignment vertical="center" wrapText="1"/>
    </xf>
    <xf numFmtId="2" fontId="2" fillId="0" borderId="7" xfId="0" applyNumberFormat="1" applyFont="1" applyBorder="1" applyAlignment="1">
      <alignment vertical="center" wrapText="1"/>
    </xf>
    <xf numFmtId="1" fontId="2" fillId="16" borderId="45" xfId="0" applyNumberFormat="1" applyFont="1" applyFill="1" applyBorder="1" applyAlignment="1">
      <alignment horizontal="right" vertical="center" wrapText="1"/>
    </xf>
    <xf numFmtId="2" fontId="0" fillId="2" borderId="46" xfId="0" applyNumberFormat="1" applyFill="1" applyBorder="1" applyAlignment="1">
      <alignment vertical="center" wrapText="1"/>
    </xf>
    <xf numFmtId="2" fontId="0" fillId="0" borderId="27" xfId="0" applyNumberFormat="1" applyFont="1" applyBorder="1" applyAlignment="1">
      <alignment horizontal="left" vertical="top" wrapText="1"/>
    </xf>
    <xf numFmtId="1" fontId="0" fillId="16" borderId="25" xfId="0" applyNumberFormat="1" applyFont="1" applyFill="1" applyBorder="1" applyAlignment="1">
      <alignment vertical="top" wrapText="1"/>
    </xf>
    <xf numFmtId="1" fontId="0" fillId="0" borderId="16" xfId="0" applyNumberFormat="1" applyBorder="1" applyAlignment="1">
      <alignment vertical="center" wrapText="1"/>
    </xf>
    <xf numFmtId="2" fontId="0" fillId="2" borderId="61" xfId="0" applyNumberFormat="1" applyFill="1" applyBorder="1" applyAlignment="1">
      <alignment vertical="center" wrapText="1"/>
    </xf>
    <xf numFmtId="2" fontId="0" fillId="0" borderId="19" xfId="0" applyNumberFormat="1" applyFont="1" applyBorder="1" applyAlignment="1">
      <alignment horizontal="right" wrapText="1"/>
    </xf>
    <xf numFmtId="1" fontId="2" fillId="17" borderId="46" xfId="0" applyNumberFormat="1" applyFont="1" applyFill="1" applyBorder="1" applyAlignment="1">
      <alignment horizontal="center" vertical="center" wrapText="1"/>
    </xf>
    <xf numFmtId="1" fontId="2" fillId="17" borderId="45" xfId="0" applyNumberFormat="1" applyFont="1" applyFill="1" applyBorder="1" applyAlignment="1">
      <alignment horizontal="center" vertical="center" wrapText="1"/>
    </xf>
    <xf numFmtId="2" fontId="0" fillId="0" borderId="19" xfId="0" applyNumberFormat="1" applyFont="1" applyBorder="1" applyAlignment="1">
      <alignment horizontal="right" vertical="center" wrapText="1"/>
    </xf>
    <xf numFmtId="1" fontId="0" fillId="16" borderId="25" xfId="0" applyNumberFormat="1" applyFont="1" applyFill="1" applyBorder="1" applyAlignment="1">
      <alignment horizontal="right" vertical="center" wrapText="1"/>
    </xf>
    <xf numFmtId="2" fontId="0" fillId="0" borderId="4" xfId="0" applyNumberFormat="1" applyBorder="1" applyAlignment="1">
      <alignment horizontal="right" vertical="center" wrapText="1"/>
    </xf>
    <xf numFmtId="2" fontId="2" fillId="0" borderId="4" xfId="0" applyNumberFormat="1" applyFont="1" applyBorder="1" applyAlignment="1">
      <alignment vertical="center" wrapText="1"/>
    </xf>
    <xf numFmtId="1" fontId="2" fillId="2" borderId="35" xfId="0" applyNumberFormat="1" applyFont="1" applyFill="1" applyBorder="1" applyAlignment="1">
      <alignment vertical="center" wrapText="1"/>
    </xf>
    <xf numFmtId="2" fontId="0" fillId="2" borderId="27" xfId="0" applyNumberFormat="1" applyFont="1" applyFill="1" applyBorder="1" applyAlignment="1">
      <alignment horizontal="left" vertical="center" wrapText="1"/>
    </xf>
    <xf numFmtId="2" fontId="0" fillId="0" borderId="4" xfId="0" applyNumberFormat="1" applyBorder="1" applyAlignment="1">
      <alignment vertical="center" wrapText="1"/>
    </xf>
    <xf numFmtId="2" fontId="0" fillId="2" borderId="27" xfId="0" applyNumberFormat="1" applyFont="1" applyFill="1" applyBorder="1" applyAlignment="1">
      <alignment vertical="center" wrapText="1"/>
    </xf>
    <xf numFmtId="1" fontId="0" fillId="2" borderId="35" xfId="0" applyNumberFormat="1" applyFill="1" applyBorder="1" applyAlignment="1">
      <alignment horizontal="right" vertical="center" wrapText="1"/>
    </xf>
    <xf numFmtId="1" fontId="2" fillId="16" borderId="46" xfId="0" applyNumberFormat="1" applyFont="1" applyFill="1" applyBorder="1" applyAlignment="1">
      <alignment horizontal="right" vertical="center" wrapText="1"/>
    </xf>
    <xf numFmtId="1" fontId="0" fillId="16" borderId="46" xfId="0" applyNumberFormat="1" applyFill="1" applyBorder="1" applyAlignment="1">
      <alignment horizontal="right" vertical="center" wrapText="1"/>
    </xf>
    <xf numFmtId="1" fontId="2" fillId="17" borderId="43" xfId="0" applyNumberFormat="1" applyFont="1" applyFill="1" applyBorder="1" applyAlignment="1">
      <alignment vertical="center" wrapText="1"/>
    </xf>
    <xf numFmtId="1" fontId="2" fillId="17" borderId="27" xfId="0" applyNumberFormat="1" applyFont="1" applyFill="1" applyBorder="1" applyAlignment="1">
      <alignment vertical="center" wrapText="1"/>
    </xf>
    <xf numFmtId="2" fontId="7" fillId="0" borderId="4" xfId="0" applyNumberFormat="1" applyFont="1" applyBorder="1" applyAlignment="1">
      <alignment horizontal="right" vertical="center" wrapText="1"/>
    </xf>
    <xf numFmtId="1" fontId="7" fillId="16" borderId="43" xfId="0" applyNumberFormat="1" applyFont="1" applyFill="1" applyBorder="1" applyAlignment="1">
      <alignment horizontal="right" vertical="center" wrapText="1"/>
    </xf>
    <xf numFmtId="2" fontId="0" fillId="0" borderId="0" xfId="0" applyNumberFormat="1" applyBorder="1" applyAlignment="1">
      <alignment vertical="center" wrapText="1"/>
    </xf>
    <xf numFmtId="1" fontId="0" fillId="16" borderId="42" xfId="0" applyNumberFormat="1" applyFont="1" applyFill="1" applyBorder="1" applyAlignment="1">
      <alignment horizontal="right" vertical="center" wrapText="1"/>
    </xf>
    <xf numFmtId="2" fontId="0" fillId="16" borderId="45" xfId="0" applyNumberFormat="1" applyFont="1" applyFill="1" applyBorder="1" applyAlignment="1">
      <alignment horizontal="center" vertical="center" wrapText="1"/>
    </xf>
    <xf numFmtId="1" fontId="66" fillId="16" borderId="22" xfId="0" applyNumberFormat="1" applyFont="1" applyFill="1" applyBorder="1" applyAlignment="1">
      <alignment horizontal="right" vertical="center" wrapText="1"/>
    </xf>
    <xf numFmtId="2" fontId="0" fillId="16" borderId="3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Border="1" applyAlignment="1">
      <alignment horizontal="left" vertical="center" wrapText="1"/>
    </xf>
    <xf numFmtId="2" fontId="0" fillId="2" borderId="4" xfId="0" applyNumberFormat="1" applyFont="1" applyFill="1" applyBorder="1" applyAlignment="1">
      <alignment horizontal="left" vertical="center" wrapText="1"/>
    </xf>
    <xf numFmtId="1" fontId="2" fillId="16" borderId="43" xfId="0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Border="1" applyAlignment="1">
      <alignment horizontal="center" vertical="center" wrapText="1"/>
    </xf>
    <xf numFmtId="2" fontId="0" fillId="16" borderId="43" xfId="0" applyNumberFormat="1" applyFill="1" applyBorder="1" applyAlignment="1">
      <alignment vertical="center" wrapText="1"/>
    </xf>
    <xf numFmtId="2" fontId="2" fillId="16" borderId="25" xfId="0" applyNumberFormat="1" applyFont="1" applyFill="1" applyBorder="1" applyAlignment="1">
      <alignment vertical="center" wrapText="1"/>
    </xf>
    <xf numFmtId="1" fontId="0" fillId="16" borderId="24" xfId="0" applyNumberFormat="1" applyFill="1" applyBorder="1" applyAlignment="1">
      <alignment horizontal="right" vertical="center" wrapText="1"/>
    </xf>
    <xf numFmtId="0" fontId="4" fillId="2" borderId="0" xfId="0" applyNumberFormat="1" applyFont="1" applyFill="1" applyBorder="1" applyAlignment="1">
      <alignment horizontal="right" vertical="center" wrapText="1"/>
    </xf>
    <xf numFmtId="1" fontId="4" fillId="3" borderId="22" xfId="0" applyNumberFormat="1" applyFont="1" applyFill="1" applyBorder="1" applyAlignment="1">
      <alignment horizontal="right" vertical="center" wrapText="1"/>
    </xf>
    <xf numFmtId="1" fontId="4" fillId="2" borderId="3" xfId="0" applyNumberFormat="1" applyFont="1" applyFill="1" applyBorder="1" applyAlignment="1">
      <alignment horizontal="right" vertical="center" wrapText="1"/>
    </xf>
    <xf numFmtId="2" fontId="0" fillId="16" borderId="19" xfId="0" applyNumberFormat="1" applyFill="1" applyBorder="1" applyAlignment="1">
      <alignment vertical="center" wrapText="1"/>
    </xf>
    <xf numFmtId="1" fontId="0" fillId="16" borderId="60" xfId="0" applyNumberFormat="1" applyFill="1" applyBorder="1" applyAlignment="1">
      <alignment horizontal="right" vertical="center" wrapText="1"/>
    </xf>
    <xf numFmtId="2" fontId="0" fillId="16" borderId="25" xfId="0" applyNumberFormat="1" applyFill="1" applyBorder="1" applyAlignment="1">
      <alignment horizontal="center" vertical="center" wrapText="1"/>
    </xf>
    <xf numFmtId="2" fontId="0" fillId="16" borderId="50" xfId="0" applyNumberFormat="1" applyFill="1" applyBorder="1" applyAlignment="1">
      <alignment vertical="center" wrapText="1"/>
    </xf>
    <xf numFmtId="1" fontId="0" fillId="16" borderId="42" xfId="0" applyNumberFormat="1" applyFill="1" applyBorder="1" applyAlignment="1">
      <alignment horizontal="right" vertical="center" wrapText="1"/>
    </xf>
    <xf numFmtId="1" fontId="4" fillId="2" borderId="0" xfId="0" applyNumberFormat="1" applyFont="1" applyFill="1" applyBorder="1" applyAlignment="1">
      <alignment vertical="center" wrapText="1"/>
    </xf>
    <xf numFmtId="9" fontId="0" fillId="2" borderId="20" xfId="2" applyFont="1" applyFill="1" applyBorder="1" applyAlignment="1">
      <alignment horizontal="center" vertical="center" wrapText="1"/>
    </xf>
    <xf numFmtId="9" fontId="0" fillId="2" borderId="1" xfId="2" applyFont="1" applyFill="1" applyBorder="1" applyAlignment="1">
      <alignment vertical="center" wrapText="1"/>
    </xf>
    <xf numFmtId="9" fontId="0" fillId="2" borderId="1" xfId="2" applyFont="1" applyFill="1" applyBorder="1" applyAlignment="1">
      <alignment horizontal="center" vertical="center" wrapText="1"/>
    </xf>
    <xf numFmtId="2" fontId="0" fillId="2" borderId="29" xfId="0" applyNumberFormat="1" applyFill="1" applyBorder="1" applyAlignment="1">
      <alignment horizontal="center" vertical="center" wrapText="1"/>
    </xf>
    <xf numFmtId="9" fontId="0" fillId="2" borderId="29" xfId="0" applyNumberFormat="1" applyFill="1" applyBorder="1" applyAlignment="1">
      <alignment vertical="center" wrapText="1"/>
    </xf>
    <xf numFmtId="2" fontId="53" fillId="0" borderId="1" xfId="0" applyNumberFormat="1" applyFont="1" applyBorder="1" applyAlignment="1"/>
    <xf numFmtId="0" fontId="16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right" vertical="center" indent="1"/>
    </xf>
    <xf numFmtId="0" fontId="31" fillId="24" borderId="0" xfId="0" applyFont="1" applyFill="1" applyBorder="1" applyAlignment="1">
      <alignment horizontal="center" vertical="center" wrapText="1"/>
    </xf>
    <xf numFmtId="2" fontId="0" fillId="2" borderId="4" xfId="0" applyNumberFormat="1" applyFill="1" applyBorder="1" applyAlignment="1">
      <alignment vertical="top" wrapText="1"/>
    </xf>
    <xf numFmtId="0" fontId="53" fillId="0" borderId="1" xfId="0" applyNumberFormat="1" applyFont="1" applyBorder="1" applyAlignment="1">
      <alignment horizontal="left" vertical="center"/>
    </xf>
    <xf numFmtId="44" fontId="2" fillId="16" borderId="45" xfId="0" applyNumberFormat="1" applyFont="1" applyFill="1" applyBorder="1" applyAlignment="1">
      <alignment horizontal="right" vertical="center" wrapText="1"/>
    </xf>
    <xf numFmtId="44" fontId="2" fillId="16" borderId="43" xfId="0" applyNumberFormat="1" applyFont="1" applyFill="1" applyBorder="1" applyAlignment="1">
      <alignment horizontal="right" vertical="center" wrapText="1"/>
    </xf>
    <xf numFmtId="44" fontId="0" fillId="16" borderId="43" xfId="0" applyNumberFormat="1" applyFill="1" applyBorder="1" applyAlignment="1">
      <alignment horizontal="right" vertical="center" wrapText="1"/>
    </xf>
    <xf numFmtId="44" fontId="2" fillId="17" borderId="43" xfId="0" applyNumberFormat="1" applyFont="1" applyFill="1" applyBorder="1" applyAlignment="1">
      <alignment vertical="center" wrapText="1"/>
    </xf>
    <xf numFmtId="44" fontId="2" fillId="17" borderId="45" xfId="0" applyNumberFormat="1" applyFont="1" applyFill="1" applyBorder="1" applyAlignment="1">
      <alignment vertical="center" wrapText="1"/>
    </xf>
    <xf numFmtId="44" fontId="2" fillId="17" borderId="9" xfId="0" applyNumberFormat="1" applyFont="1" applyFill="1" applyBorder="1" applyAlignment="1">
      <alignment vertical="center" wrapText="1"/>
    </xf>
    <xf numFmtId="44" fontId="4" fillId="3" borderId="3" xfId="0" applyNumberFormat="1" applyFont="1" applyFill="1" applyBorder="1" applyAlignment="1">
      <alignment horizontal="right" vertical="center" wrapText="1"/>
    </xf>
    <xf numFmtId="44" fontId="4" fillId="3" borderId="21" xfId="0" applyNumberFormat="1" applyFont="1" applyFill="1" applyBorder="1" applyAlignment="1">
      <alignment horizontal="right" vertical="center" wrapText="1"/>
    </xf>
    <xf numFmtId="44" fontId="0" fillId="16" borderId="25" xfId="0" applyNumberFormat="1" applyFill="1" applyBorder="1" applyAlignment="1">
      <alignment vertical="center" wrapText="1"/>
    </xf>
    <xf numFmtId="44" fontId="0" fillId="16" borderId="43" xfId="0" applyNumberFormat="1" applyFill="1" applyBorder="1" applyAlignment="1">
      <alignment vertical="center" wrapText="1"/>
    </xf>
    <xf numFmtId="44" fontId="0" fillId="16" borderId="45" xfId="0" applyNumberFormat="1" applyFill="1" applyBorder="1" applyAlignment="1">
      <alignment horizontal="center" vertical="center" wrapText="1"/>
    </xf>
    <xf numFmtId="44" fontId="4" fillId="3" borderId="3" xfId="0" applyNumberFormat="1" applyFont="1" applyFill="1" applyBorder="1" applyAlignment="1">
      <alignment vertical="center" wrapText="1"/>
    </xf>
    <xf numFmtId="44" fontId="4" fillId="3" borderId="21" xfId="0" applyNumberFormat="1" applyFont="1" applyFill="1" applyBorder="1" applyAlignment="1">
      <alignment vertical="center" wrapText="1"/>
    </xf>
    <xf numFmtId="1" fontId="0" fillId="16" borderId="25" xfId="0" applyNumberFormat="1" applyFont="1" applyFill="1" applyBorder="1" applyAlignment="1">
      <alignment horizontal="right" wrapText="1"/>
    </xf>
    <xf numFmtId="1" fontId="0" fillId="16" borderId="43" xfId="0" applyNumberFormat="1" applyFont="1" applyFill="1" applyBorder="1" applyAlignment="1">
      <alignment horizontal="right" wrapText="1"/>
    </xf>
    <xf numFmtId="165" fontId="9" fillId="6" borderId="54" xfId="0" applyNumberFormat="1" applyFont="1" applyFill="1" applyBorder="1" applyAlignment="1">
      <alignment horizontal="center" vertical="center" wrapText="1" shrinkToFit="1"/>
    </xf>
    <xf numFmtId="165" fontId="9" fillId="6" borderId="23" xfId="0" applyNumberFormat="1" applyFont="1" applyFill="1" applyBorder="1" applyAlignment="1">
      <alignment horizontal="center" vertical="center" wrapText="1" shrinkToFit="1"/>
    </xf>
    <xf numFmtId="2" fontId="53" fillId="20" borderId="1" xfId="0" applyNumberFormat="1" applyFont="1" applyFill="1" applyBorder="1"/>
    <xf numFmtId="2" fontId="58" fillId="0" borderId="4" xfId="0" applyNumberFormat="1" applyFont="1" applyBorder="1"/>
    <xf numFmtId="44" fontId="53" fillId="0" borderId="1" xfId="0" applyNumberFormat="1" applyFont="1" applyBorder="1"/>
    <xf numFmtId="165" fontId="9" fillId="6" borderId="21" xfId="0" applyNumberFormat="1" applyFont="1" applyFill="1" applyBorder="1" applyAlignment="1">
      <alignment horizontal="center" vertical="center" wrapText="1" shrinkToFit="1"/>
    </xf>
    <xf numFmtId="0" fontId="53" fillId="0" borderId="0" xfId="0" applyFont="1" applyAlignment="1">
      <alignment horizontal="left" wrapText="1"/>
    </xf>
    <xf numFmtId="166" fontId="53" fillId="29" borderId="1" xfId="0" applyNumberFormat="1" applyFont="1" applyFill="1" applyBorder="1"/>
    <xf numFmtId="1" fontId="53" fillId="29" borderId="1" xfId="0" applyNumberFormat="1" applyFont="1" applyFill="1" applyBorder="1" applyAlignment="1">
      <alignment horizontal="center"/>
    </xf>
    <xf numFmtId="0" fontId="53" fillId="29" borderId="1" xfId="0" applyFont="1" applyFill="1" applyBorder="1" applyAlignment="1">
      <alignment horizontal="center"/>
    </xf>
    <xf numFmtId="166" fontId="53" fillId="29" borderId="1" xfId="0" applyNumberFormat="1" applyFont="1" applyFill="1" applyBorder="1" applyAlignment="1">
      <alignment horizontal="center"/>
    </xf>
    <xf numFmtId="2" fontId="53" fillId="0" borderId="0" xfId="0" applyNumberFormat="1" applyFont="1"/>
    <xf numFmtId="2" fontId="53" fillId="0" borderId="6" xfId="0" applyNumberFormat="1" applyFont="1" applyBorder="1"/>
    <xf numFmtId="2" fontId="53" fillId="0" borderId="20" xfId="0" applyNumberFormat="1" applyFont="1" applyBorder="1"/>
    <xf numFmtId="2" fontId="4" fillId="3" borderId="23" xfId="0" applyNumberFormat="1" applyFont="1" applyFill="1" applyBorder="1" applyAlignment="1">
      <alignment horizontal="right" vertical="center" wrapText="1"/>
    </xf>
    <xf numFmtId="2" fontId="4" fillId="3" borderId="59" xfId="0" applyNumberFormat="1" applyFont="1" applyFill="1" applyBorder="1" applyAlignment="1">
      <alignment horizontal="right" vertical="center" wrapText="1"/>
    </xf>
    <xf numFmtId="2" fontId="4" fillId="3" borderId="30" xfId="0" applyNumberFormat="1" applyFont="1" applyFill="1" applyBorder="1" applyAlignment="1">
      <alignment horizontal="right" vertical="center" wrapText="1"/>
    </xf>
    <xf numFmtId="2" fontId="4" fillId="3" borderId="21" xfId="0" applyNumberFormat="1" applyFont="1" applyFill="1" applyBorder="1" applyAlignment="1">
      <alignment horizontal="right" vertical="center" wrapText="1"/>
    </xf>
    <xf numFmtId="1" fontId="2" fillId="17" borderId="43" xfId="0" applyNumberFormat="1" applyFont="1" applyFill="1" applyBorder="1" applyAlignment="1">
      <alignment horizontal="center" vertical="center" wrapText="1"/>
    </xf>
    <xf numFmtId="2" fontId="0" fillId="2" borderId="49" xfId="0" applyNumberFormat="1" applyFill="1" applyBorder="1" applyAlignment="1">
      <alignment horizontal="left" vertical="center" wrapText="1"/>
    </xf>
    <xf numFmtId="2" fontId="0" fillId="2" borderId="26" xfId="0" applyNumberFormat="1" applyFill="1" applyBorder="1" applyAlignment="1">
      <alignment horizontal="left" vertical="center" wrapText="1"/>
    </xf>
    <xf numFmtId="2" fontId="0" fillId="2" borderId="35" xfId="0" applyNumberFormat="1" applyFill="1" applyBorder="1" applyAlignment="1">
      <alignment horizontal="left" vertical="center" wrapText="1"/>
    </xf>
    <xf numFmtId="2" fontId="0" fillId="2" borderId="4" xfId="0" applyNumberFormat="1" applyFill="1" applyBorder="1" applyAlignment="1">
      <alignment horizontal="left" vertical="center" wrapText="1"/>
    </xf>
    <xf numFmtId="2" fontId="2" fillId="17" borderId="8" xfId="0" applyNumberFormat="1" applyFont="1" applyFill="1" applyBorder="1" applyAlignment="1">
      <alignment horizontal="right" vertical="center" wrapText="1"/>
    </xf>
    <xf numFmtId="2" fontId="2" fillId="17" borderId="7" xfId="0" applyNumberFormat="1" applyFont="1" applyFill="1" applyBorder="1" applyAlignment="1">
      <alignment horizontal="right" vertical="center" wrapText="1"/>
    </xf>
    <xf numFmtId="2" fontId="0" fillId="2" borderId="34" xfId="0" applyNumberFormat="1" applyFill="1" applyBorder="1" applyAlignment="1">
      <alignment horizontal="left" vertical="center" wrapText="1"/>
    </xf>
    <xf numFmtId="2" fontId="0" fillId="2" borderId="58" xfId="0" applyNumberFormat="1" applyFill="1" applyBorder="1" applyAlignment="1">
      <alignment horizontal="left" vertical="center" wrapText="1"/>
    </xf>
    <xf numFmtId="1" fontId="2" fillId="17" borderId="45" xfId="0" applyNumberFormat="1" applyFont="1" applyFill="1" applyBorder="1" applyAlignment="1">
      <alignment horizontal="center" vertical="center" wrapText="1"/>
    </xf>
    <xf numFmtId="1" fontId="2" fillId="17" borderId="47" xfId="0" applyNumberFormat="1" applyFont="1" applyFill="1" applyBorder="1" applyAlignment="1">
      <alignment horizontal="center" vertical="center" wrapText="1"/>
    </xf>
    <xf numFmtId="2" fontId="52" fillId="17" borderId="43" xfId="0" applyNumberFormat="1" applyFont="1" applyFill="1" applyBorder="1" applyAlignment="1">
      <alignment horizontal="center" vertical="center" wrapText="1"/>
    </xf>
    <xf numFmtId="1" fontId="2" fillId="17" borderId="25" xfId="0" applyNumberFormat="1" applyFont="1" applyFill="1" applyBorder="1" applyAlignment="1">
      <alignment horizontal="center" vertical="center" wrapText="1"/>
    </xf>
    <xf numFmtId="2" fontId="52" fillId="17" borderId="45" xfId="0" applyNumberFormat="1" applyFont="1" applyFill="1" applyBorder="1" applyAlignment="1">
      <alignment horizontal="center" vertical="center" wrapText="1"/>
    </xf>
    <xf numFmtId="2" fontId="52" fillId="17" borderId="25" xfId="0" applyNumberFormat="1" applyFont="1" applyFill="1" applyBorder="1" applyAlignment="1">
      <alignment horizontal="center" vertical="center" wrapText="1"/>
    </xf>
    <xf numFmtId="2" fontId="2" fillId="9" borderId="4" xfId="0" applyNumberFormat="1" applyFont="1" applyFill="1" applyBorder="1" applyAlignment="1">
      <alignment horizontal="center" vertical="center" wrapText="1"/>
    </xf>
    <xf numFmtId="2" fontId="2" fillId="9" borderId="26" xfId="0" applyNumberFormat="1" applyFont="1" applyFill="1" applyBorder="1" applyAlignment="1">
      <alignment horizontal="center" vertical="center" wrapText="1"/>
    </xf>
    <xf numFmtId="2" fontId="2" fillId="9" borderId="46" xfId="0" applyNumberFormat="1" applyFont="1" applyFill="1" applyBorder="1" applyAlignment="1">
      <alignment horizontal="center" vertical="center" wrapText="1"/>
    </xf>
    <xf numFmtId="2" fontId="2" fillId="17" borderId="44" xfId="0" applyNumberFormat="1" applyFont="1" applyFill="1" applyBorder="1" applyAlignment="1">
      <alignment horizontal="center" vertical="center" wrapText="1"/>
    </xf>
    <xf numFmtId="2" fontId="2" fillId="17" borderId="63" xfId="0" applyNumberFormat="1" applyFont="1" applyFill="1" applyBorder="1" applyAlignment="1">
      <alignment horizontal="center" vertical="center" wrapText="1"/>
    </xf>
    <xf numFmtId="2" fontId="2" fillId="17" borderId="64" xfId="0" applyNumberFormat="1" applyFont="1" applyFill="1" applyBorder="1" applyAlignment="1">
      <alignment horizontal="center" vertical="center" wrapText="1"/>
    </xf>
    <xf numFmtId="2" fontId="2" fillId="17" borderId="35" xfId="0" applyNumberFormat="1" applyFont="1" applyFill="1" applyBorder="1" applyAlignment="1">
      <alignment horizontal="center" vertical="center" wrapText="1"/>
    </xf>
    <xf numFmtId="2" fontId="2" fillId="17" borderId="27" xfId="0" applyNumberFormat="1" applyFont="1" applyFill="1" applyBorder="1" applyAlignment="1">
      <alignment horizontal="center" vertical="center" wrapText="1"/>
    </xf>
    <xf numFmtId="2" fontId="2" fillId="17" borderId="34" xfId="0" applyNumberFormat="1" applyFont="1" applyFill="1" applyBorder="1" applyAlignment="1">
      <alignment horizontal="center" vertical="center" wrapText="1"/>
    </xf>
    <xf numFmtId="2" fontId="2" fillId="17" borderId="32" xfId="0" applyNumberFormat="1" applyFont="1" applyFill="1" applyBorder="1" applyAlignment="1">
      <alignment horizontal="center" vertical="center" wrapText="1"/>
    </xf>
    <xf numFmtId="2" fontId="2" fillId="0" borderId="44" xfId="0" applyNumberFormat="1" applyFont="1" applyBorder="1" applyAlignment="1">
      <alignment horizontal="center" vertical="center" wrapText="1"/>
    </xf>
    <xf numFmtId="2" fontId="2" fillId="17" borderId="4" xfId="0" applyNumberFormat="1" applyFont="1" applyFill="1" applyBorder="1" applyAlignment="1">
      <alignment horizontal="center" vertical="center" wrapText="1"/>
    </xf>
    <xf numFmtId="1" fontId="0" fillId="2" borderId="35" xfId="0" applyNumberFormat="1" applyFill="1" applyBorder="1" applyAlignment="1">
      <alignment horizontal="left" vertical="center" wrapText="1"/>
    </xf>
    <xf numFmtId="1" fontId="0" fillId="2" borderId="4" xfId="0" applyNumberFormat="1" applyFill="1" applyBorder="1" applyAlignment="1">
      <alignment horizontal="left" vertical="center" wrapText="1"/>
    </xf>
    <xf numFmtId="2" fontId="2" fillId="17" borderId="62" xfId="0" applyNumberFormat="1" applyFont="1" applyFill="1" applyBorder="1" applyAlignment="1">
      <alignment horizontal="center" vertical="center" wrapText="1"/>
    </xf>
    <xf numFmtId="2" fontId="2" fillId="17" borderId="41" xfId="0" applyNumberFormat="1" applyFont="1" applyFill="1" applyBorder="1" applyAlignment="1">
      <alignment horizontal="center" vertical="center" wrapText="1"/>
    </xf>
    <xf numFmtId="2" fontId="2" fillId="17" borderId="48" xfId="0" applyNumberFormat="1" applyFont="1" applyFill="1" applyBorder="1" applyAlignment="1">
      <alignment horizontal="center" vertical="center" wrapText="1"/>
    </xf>
    <xf numFmtId="2" fontId="2" fillId="17" borderId="2" xfId="0" applyNumberFormat="1" applyFont="1" applyFill="1" applyBorder="1" applyAlignment="1">
      <alignment horizontal="center" vertical="center" wrapText="1"/>
    </xf>
    <xf numFmtId="2" fontId="0" fillId="2" borderId="35" xfId="0" applyNumberFormat="1" applyFill="1" applyBorder="1" applyAlignment="1">
      <alignment vertical="center" wrapText="1"/>
    </xf>
    <xf numFmtId="2" fontId="0" fillId="2" borderId="27" xfId="0" applyNumberFormat="1" applyFill="1" applyBorder="1" applyAlignment="1">
      <alignment vertical="center" wrapText="1"/>
    </xf>
    <xf numFmtId="2" fontId="0" fillId="2" borderId="27" xfId="0" applyNumberFormat="1" applyFill="1" applyBorder="1" applyAlignment="1">
      <alignment horizontal="left" vertical="center" wrapText="1"/>
    </xf>
    <xf numFmtId="2" fontId="0" fillId="2" borderId="8" xfId="0" applyNumberFormat="1" applyFill="1" applyBorder="1" applyAlignment="1">
      <alignment horizontal="left" vertical="center" wrapText="1"/>
    </xf>
    <xf numFmtId="2" fontId="0" fillId="2" borderId="9" xfId="0" applyNumberFormat="1" applyFill="1" applyBorder="1" applyAlignment="1">
      <alignment horizontal="left" vertical="center" wrapText="1"/>
    </xf>
    <xf numFmtId="2" fontId="2" fillId="17" borderId="35" xfId="0" applyNumberFormat="1" applyFont="1" applyFill="1" applyBorder="1" applyAlignment="1">
      <alignment horizontal="right" vertical="center" wrapText="1"/>
    </xf>
    <xf numFmtId="2" fontId="2" fillId="17" borderId="4" xfId="0" applyNumberFormat="1" applyFont="1" applyFill="1" applyBorder="1" applyAlignment="1">
      <alignment horizontal="right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10" fillId="2" borderId="30" xfId="0" applyNumberFormat="1" applyFont="1" applyFill="1" applyBorder="1" applyAlignment="1">
      <alignment horizontal="left" vertical="center" wrapText="1"/>
    </xf>
    <xf numFmtId="2" fontId="10" fillId="2" borderId="21" xfId="0" applyNumberFormat="1" applyFont="1" applyFill="1" applyBorder="1" applyAlignment="1">
      <alignment horizontal="left" vertical="center" wrapText="1"/>
    </xf>
    <xf numFmtId="2" fontId="2" fillId="17" borderId="36" xfId="0" applyNumberFormat="1" applyFont="1" applyFill="1" applyBorder="1" applyAlignment="1">
      <alignment horizontal="center" vertical="center" wrapText="1"/>
    </xf>
    <xf numFmtId="2" fontId="2" fillId="17" borderId="19" xfId="0" applyNumberFormat="1" applyFont="1" applyFill="1" applyBorder="1" applyAlignment="1">
      <alignment horizontal="center" vertical="center" wrapText="1"/>
    </xf>
    <xf numFmtId="1" fontId="2" fillId="17" borderId="40" xfId="0" applyNumberFormat="1" applyFont="1" applyFill="1" applyBorder="1" applyAlignment="1">
      <alignment horizontal="center" vertical="center" wrapText="1"/>
    </xf>
    <xf numFmtId="2" fontId="52" fillId="17" borderId="40" xfId="0" applyNumberFormat="1" applyFont="1" applyFill="1" applyBorder="1" applyAlignment="1">
      <alignment horizontal="center" vertical="center" wrapText="1"/>
    </xf>
    <xf numFmtId="2" fontId="0" fillId="2" borderId="29" xfId="0" applyNumberFormat="1" applyFill="1" applyBorder="1" applyAlignment="1">
      <alignment horizontal="left" vertical="center" wrapText="1"/>
    </xf>
    <xf numFmtId="1" fontId="2" fillId="2" borderId="47" xfId="0" applyNumberFormat="1" applyFont="1" applyFill="1" applyBorder="1" applyAlignment="1">
      <alignment horizontal="center" vertical="center" wrapText="1"/>
    </xf>
    <xf numFmtId="1" fontId="2" fillId="2" borderId="25" xfId="0" applyNumberFormat="1" applyFont="1" applyFill="1" applyBorder="1" applyAlignment="1">
      <alignment horizontal="center" vertical="center" wrapText="1"/>
    </xf>
    <xf numFmtId="2" fontId="2" fillId="17" borderId="45" xfId="0" applyNumberFormat="1" applyFont="1" applyFill="1" applyBorder="1" applyAlignment="1">
      <alignment horizontal="center" vertical="center" wrapText="1"/>
    </xf>
    <xf numFmtId="2" fontId="2" fillId="17" borderId="47" xfId="0" applyNumberFormat="1" applyFont="1" applyFill="1" applyBorder="1" applyAlignment="1">
      <alignment horizontal="center" vertical="center" wrapText="1"/>
    </xf>
    <xf numFmtId="2" fontId="2" fillId="17" borderId="25" xfId="0" applyNumberFormat="1" applyFont="1" applyFill="1" applyBorder="1" applyAlignment="1">
      <alignment horizontal="center" vertical="center" wrapText="1"/>
    </xf>
    <xf numFmtId="2" fontId="2" fillId="17" borderId="8" xfId="0" applyNumberFormat="1" applyFont="1" applyFill="1" applyBorder="1" applyAlignment="1">
      <alignment horizontal="center" vertical="center" wrapText="1"/>
    </xf>
    <xf numFmtId="2" fontId="2" fillId="17" borderId="9" xfId="0" applyNumberFormat="1" applyFont="1" applyFill="1" applyBorder="1" applyAlignment="1">
      <alignment horizontal="center" vertical="center" wrapText="1"/>
    </xf>
    <xf numFmtId="2" fontId="2" fillId="9" borderId="1" xfId="0" applyNumberFormat="1" applyFont="1" applyFill="1" applyBorder="1" applyAlignment="1">
      <alignment horizontal="center" vertical="center" wrapText="1"/>
    </xf>
    <xf numFmtId="2" fontId="51" fillId="2" borderId="0" xfId="0" applyNumberFormat="1" applyFont="1" applyFill="1" applyBorder="1" applyAlignment="1">
      <alignment horizontal="left" vertical="center" wrapText="1"/>
    </xf>
    <xf numFmtId="2" fontId="5" fillId="2" borderId="0" xfId="0" applyNumberFormat="1" applyFont="1" applyFill="1" applyBorder="1" applyAlignment="1">
      <alignment horizontal="left" vertical="center" wrapText="1"/>
    </xf>
    <xf numFmtId="2" fontId="4" fillId="2" borderId="37" xfId="0" applyNumberFormat="1" applyFont="1" applyFill="1" applyBorder="1" applyAlignment="1">
      <alignment horizontal="center" vertical="center" wrapText="1"/>
    </xf>
    <xf numFmtId="2" fontId="4" fillId="2" borderId="57" xfId="0" applyNumberFormat="1" applyFont="1" applyFill="1" applyBorder="1" applyAlignment="1">
      <alignment horizontal="center" vertical="center" wrapText="1"/>
    </xf>
    <xf numFmtId="2" fontId="4" fillId="0" borderId="11" xfId="0" applyNumberFormat="1" applyFont="1" applyBorder="1" applyAlignment="1">
      <alignment horizontal="center" vertical="center" wrapText="1"/>
    </xf>
    <xf numFmtId="2" fontId="4" fillId="0" borderId="13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/>
    </xf>
    <xf numFmtId="2" fontId="2" fillId="0" borderId="48" xfId="0" applyNumberFormat="1" applyFont="1" applyBorder="1" applyAlignment="1">
      <alignment horizontal="center" vertical="center"/>
    </xf>
    <xf numFmtId="2" fontId="2" fillId="9" borderId="41" xfId="0" applyNumberFormat="1" applyFont="1" applyFill="1" applyBorder="1" applyAlignment="1">
      <alignment horizontal="center" vertical="center" wrapText="1"/>
    </xf>
    <xf numFmtId="2" fontId="2" fillId="9" borderId="42" xfId="0" applyNumberFormat="1" applyFont="1" applyFill="1" applyBorder="1" applyAlignment="1">
      <alignment horizontal="center" vertical="center" wrapText="1"/>
    </xf>
    <xf numFmtId="2" fontId="2" fillId="17" borderId="65" xfId="0" applyNumberFormat="1" applyFont="1" applyFill="1" applyBorder="1" applyAlignment="1">
      <alignment horizontal="center" vertical="center" wrapText="1"/>
    </xf>
    <xf numFmtId="2" fontId="0" fillId="2" borderId="37" xfId="0" applyNumberFormat="1" applyFill="1" applyBorder="1" applyAlignment="1">
      <alignment horizontal="left" vertical="center" wrapText="1"/>
    </xf>
    <xf numFmtId="2" fontId="0" fillId="2" borderId="38" xfId="0" applyNumberFormat="1" applyFill="1" applyBorder="1" applyAlignment="1">
      <alignment horizontal="left" vertical="center" wrapText="1"/>
    </xf>
    <xf numFmtId="2" fontId="0" fillId="2" borderId="46" xfId="0" applyNumberFormat="1" applyFill="1" applyBorder="1" applyAlignment="1">
      <alignment horizontal="left" vertical="center" wrapText="1"/>
    </xf>
    <xf numFmtId="2" fontId="0" fillId="2" borderId="52" xfId="0" applyNumberFormat="1" applyFill="1" applyBorder="1" applyAlignment="1">
      <alignment horizontal="left" vertical="center" wrapText="1"/>
    </xf>
    <xf numFmtId="2" fontId="0" fillId="2" borderId="61" xfId="0" applyNumberFormat="1" applyFill="1" applyBorder="1" applyAlignment="1">
      <alignment horizontal="left" vertical="center" wrapText="1"/>
    </xf>
    <xf numFmtId="2" fontId="2" fillId="17" borderId="28" xfId="0" applyNumberFormat="1" applyFont="1" applyFill="1" applyBorder="1" applyAlignment="1">
      <alignment horizontal="center" vertical="center" wrapText="1"/>
    </xf>
    <xf numFmtId="1" fontId="0" fillId="16" borderId="23" xfId="0" applyNumberFormat="1" applyFont="1" applyFill="1" applyBorder="1" applyAlignment="1">
      <alignment horizontal="center" vertical="top" wrapText="1"/>
    </xf>
    <xf numFmtId="1" fontId="0" fillId="16" borderId="22" xfId="0" applyNumberFormat="1" applyFont="1" applyFill="1" applyBorder="1" applyAlignment="1">
      <alignment horizontal="center" vertical="top" wrapText="1"/>
    </xf>
    <xf numFmtId="2" fontId="5" fillId="16" borderId="11" xfId="0" applyNumberFormat="1" applyFont="1" applyFill="1" applyBorder="1" applyAlignment="1">
      <alignment horizontal="left" vertical="center"/>
    </xf>
    <xf numFmtId="2" fontId="5" fillId="16" borderId="12" xfId="0" applyNumberFormat="1" applyFont="1" applyFill="1" applyBorder="1" applyAlignment="1">
      <alignment horizontal="left" vertical="center"/>
    </xf>
    <xf numFmtId="2" fontId="5" fillId="16" borderId="13" xfId="0" applyNumberFormat="1" applyFont="1" applyFill="1" applyBorder="1" applyAlignment="1">
      <alignment horizontal="left" vertical="center"/>
    </xf>
    <xf numFmtId="2" fontId="5" fillId="16" borderId="14" xfId="0" applyNumberFormat="1" applyFont="1" applyFill="1" applyBorder="1" applyAlignment="1">
      <alignment horizontal="left" vertical="center" wrapText="1"/>
    </xf>
    <xf numFmtId="2" fontId="5" fillId="16" borderId="0" xfId="0" applyNumberFormat="1" applyFont="1" applyFill="1" applyBorder="1" applyAlignment="1">
      <alignment horizontal="left" vertical="center" wrapText="1"/>
    </xf>
    <xf numFmtId="2" fontId="0" fillId="16" borderId="0" xfId="0" applyNumberFormat="1" applyFont="1" applyFill="1" applyBorder="1" applyAlignment="1">
      <alignment horizontal="left" vertical="center" wrapText="1"/>
    </xf>
    <xf numFmtId="2" fontId="0" fillId="16" borderId="15" xfId="0" applyNumberFormat="1" applyFont="1" applyFill="1" applyBorder="1" applyAlignment="1">
      <alignment horizontal="left" vertical="center" wrapText="1"/>
    </xf>
    <xf numFmtId="2" fontId="5" fillId="16" borderId="15" xfId="0" applyNumberFormat="1" applyFont="1" applyFill="1" applyBorder="1" applyAlignment="1">
      <alignment horizontal="left" vertical="center" wrapText="1"/>
    </xf>
    <xf numFmtId="1" fontId="0" fillId="16" borderId="0" xfId="0" applyNumberFormat="1" applyFont="1" applyFill="1" applyBorder="1" applyAlignment="1">
      <alignment horizontal="left" vertical="center" wrapText="1"/>
    </xf>
    <xf numFmtId="1" fontId="0" fillId="16" borderId="15" xfId="0" applyNumberFormat="1" applyFont="1" applyFill="1" applyBorder="1" applyAlignment="1">
      <alignment horizontal="left" vertical="center" wrapText="1"/>
    </xf>
    <xf numFmtId="1" fontId="5" fillId="16" borderId="14" xfId="0" applyNumberFormat="1" applyFont="1" applyFill="1" applyBorder="1" applyAlignment="1">
      <alignment horizontal="left" vertical="center" wrapText="1"/>
    </xf>
    <xf numFmtId="1" fontId="5" fillId="16" borderId="0" xfId="0" applyNumberFormat="1" applyFont="1" applyFill="1" applyBorder="1" applyAlignment="1">
      <alignment horizontal="left" vertical="center" wrapText="1"/>
    </xf>
    <xf numFmtId="1" fontId="5" fillId="16" borderId="15" xfId="0" applyNumberFormat="1" applyFont="1" applyFill="1" applyBorder="1" applyAlignment="1">
      <alignment horizontal="left" vertical="center" wrapText="1"/>
    </xf>
    <xf numFmtId="2" fontId="5" fillId="16" borderId="16" xfId="0" applyNumberFormat="1" applyFont="1" applyFill="1" applyBorder="1" applyAlignment="1">
      <alignment horizontal="left" vertical="center" wrapText="1"/>
    </xf>
    <xf numFmtId="2" fontId="5" fillId="16" borderId="17" xfId="0" applyNumberFormat="1" applyFont="1" applyFill="1" applyBorder="1" applyAlignment="1">
      <alignment horizontal="left" vertical="center" wrapText="1"/>
    </xf>
    <xf numFmtId="1" fontId="0" fillId="16" borderId="17" xfId="0" applyNumberFormat="1" applyFont="1" applyFill="1" applyBorder="1" applyAlignment="1">
      <alignment horizontal="left" vertical="center" wrapText="1"/>
    </xf>
    <xf numFmtId="1" fontId="0" fillId="16" borderId="18" xfId="0" applyNumberFormat="1" applyFont="1" applyFill="1" applyBorder="1" applyAlignment="1">
      <alignment horizontal="left" vertical="center" wrapText="1"/>
    </xf>
    <xf numFmtId="1" fontId="5" fillId="16" borderId="16" xfId="0" applyNumberFormat="1" applyFont="1" applyFill="1" applyBorder="1" applyAlignment="1">
      <alignment horizontal="center"/>
    </xf>
    <xf numFmtId="1" fontId="5" fillId="16" borderId="17" xfId="0" applyNumberFormat="1" applyFont="1" applyFill="1" applyBorder="1" applyAlignment="1">
      <alignment horizontal="center"/>
    </xf>
    <xf numFmtId="1" fontId="5" fillId="16" borderId="18" xfId="0" applyNumberFormat="1" applyFont="1" applyFill="1" applyBorder="1" applyAlignment="1">
      <alignment horizontal="center"/>
    </xf>
    <xf numFmtId="0" fontId="53" fillId="19" borderId="1" xfId="0" applyFont="1" applyFill="1" applyBorder="1" applyAlignment="1">
      <alignment horizontal="center" vertical="center"/>
    </xf>
    <xf numFmtId="0" fontId="55" fillId="22" borderId="66" xfId="0" applyFont="1" applyFill="1" applyBorder="1" applyAlignment="1">
      <alignment horizontal="center"/>
    </xf>
    <xf numFmtId="0" fontId="55" fillId="22" borderId="57" xfId="0" applyFont="1" applyFill="1" applyBorder="1" applyAlignment="1">
      <alignment horizontal="center"/>
    </xf>
    <xf numFmtId="0" fontId="55" fillId="22" borderId="67" xfId="0" applyFont="1" applyFill="1" applyBorder="1" applyAlignment="1">
      <alignment horizontal="center"/>
    </xf>
    <xf numFmtId="0" fontId="53" fillId="29" borderId="4" xfId="0" applyFont="1" applyFill="1" applyBorder="1" applyAlignment="1">
      <alignment horizontal="center" vertical="center" wrapText="1"/>
    </xf>
    <xf numFmtId="0" fontId="53" fillId="29" borderId="29" xfId="0" applyFont="1" applyFill="1" applyBorder="1" applyAlignment="1">
      <alignment horizontal="center" vertical="center" wrapText="1"/>
    </xf>
    <xf numFmtId="44" fontId="53" fillId="11" borderId="4" xfId="1" applyFont="1" applyFill="1" applyBorder="1" applyAlignment="1">
      <alignment horizontal="center"/>
    </xf>
    <xf numFmtId="44" fontId="53" fillId="11" borderId="26" xfId="1" applyFont="1" applyFill="1" applyBorder="1" applyAlignment="1">
      <alignment horizontal="center"/>
    </xf>
    <xf numFmtId="44" fontId="53" fillId="11" borderId="29" xfId="1" applyFont="1" applyFill="1" applyBorder="1" applyAlignment="1">
      <alignment horizontal="center"/>
    </xf>
    <xf numFmtId="0" fontId="58" fillId="4" borderId="4" xfId="0" applyFont="1" applyFill="1" applyBorder="1" applyAlignment="1">
      <alignment horizontal="center"/>
    </xf>
    <xf numFmtId="0" fontId="58" fillId="4" borderId="26" xfId="0" applyFont="1" applyFill="1" applyBorder="1" applyAlignment="1">
      <alignment horizontal="center"/>
    </xf>
    <xf numFmtId="0" fontId="58" fillId="4" borderId="29" xfId="0" applyFont="1" applyFill="1" applyBorder="1" applyAlignment="1">
      <alignment horizontal="center"/>
    </xf>
    <xf numFmtId="0" fontId="53" fillId="21" borderId="5" xfId="0" applyFont="1" applyFill="1" applyBorder="1" applyAlignment="1">
      <alignment horizontal="center" vertical="center" wrapText="1"/>
    </xf>
    <xf numFmtId="0" fontId="53" fillId="21" borderId="6" xfId="0" applyFont="1" applyFill="1" applyBorder="1" applyAlignment="1">
      <alignment horizontal="center" vertical="center" wrapText="1"/>
    </xf>
    <xf numFmtId="0" fontId="53" fillId="21" borderId="20" xfId="0" applyFont="1" applyFill="1" applyBorder="1" applyAlignment="1">
      <alignment horizontal="center" vertical="center" wrapText="1"/>
    </xf>
    <xf numFmtId="0" fontId="53" fillId="11" borderId="5" xfId="0" applyFont="1" applyFill="1" applyBorder="1" applyAlignment="1">
      <alignment horizontal="center"/>
    </xf>
    <xf numFmtId="0" fontId="53" fillId="11" borderId="6" xfId="0" applyFont="1" applyFill="1" applyBorder="1" applyAlignment="1">
      <alignment horizontal="center"/>
    </xf>
    <xf numFmtId="166" fontId="53" fillId="20" borderId="5" xfId="0" applyNumberFormat="1" applyFont="1" applyFill="1" applyBorder="1" applyAlignment="1">
      <alignment horizontal="center" vertical="center"/>
    </xf>
    <xf numFmtId="166" fontId="53" fillId="20" borderId="6" xfId="0" applyNumberFormat="1" applyFont="1" applyFill="1" applyBorder="1" applyAlignment="1">
      <alignment horizontal="center" vertical="center"/>
    </xf>
    <xf numFmtId="166" fontId="53" fillId="20" borderId="20" xfId="0" applyNumberFormat="1" applyFont="1" applyFill="1" applyBorder="1" applyAlignment="1">
      <alignment horizontal="center" vertical="center"/>
    </xf>
    <xf numFmtId="0" fontId="53" fillId="4" borderId="4" xfId="0" applyFont="1" applyFill="1" applyBorder="1" applyAlignment="1">
      <alignment horizontal="center"/>
    </xf>
    <xf numFmtId="0" fontId="53" fillId="4" borderId="26" xfId="0" applyFont="1" applyFill="1" applyBorder="1" applyAlignment="1">
      <alignment horizontal="center"/>
    </xf>
    <xf numFmtId="0" fontId="53" fillId="4" borderId="29" xfId="0" applyFont="1" applyFill="1" applyBorder="1" applyAlignment="1">
      <alignment horizontal="center"/>
    </xf>
    <xf numFmtId="0" fontId="53" fillId="21" borderId="1" xfId="0" applyFont="1" applyFill="1" applyBorder="1" applyAlignment="1">
      <alignment horizontal="center" vertical="center"/>
    </xf>
    <xf numFmtId="0" fontId="53" fillId="0" borderId="1" xfId="0" applyNumberFormat="1" applyFont="1" applyFill="1" applyBorder="1" applyAlignment="1">
      <alignment horizontal="left"/>
    </xf>
    <xf numFmtId="0" fontId="53" fillId="0" borderId="1" xfId="0" applyNumberFormat="1" applyFont="1" applyBorder="1" applyAlignment="1">
      <alignment horizontal="left"/>
    </xf>
    <xf numFmtId="0" fontId="53" fillId="21" borderId="1" xfId="0" applyNumberFormat="1" applyFont="1" applyFill="1" applyBorder="1" applyAlignment="1">
      <alignment horizontal="left"/>
    </xf>
    <xf numFmtId="2" fontId="53" fillId="0" borderId="4" xfId="0" applyNumberFormat="1" applyFont="1" applyBorder="1" applyAlignment="1">
      <alignment horizontal="left"/>
    </xf>
    <xf numFmtId="0" fontId="53" fillId="0" borderId="29" xfId="0" applyNumberFormat="1" applyFont="1" applyBorder="1" applyAlignment="1">
      <alignment horizontal="left"/>
    </xf>
    <xf numFmtId="0" fontId="53" fillId="21" borderId="4" xfId="0" applyNumberFormat="1" applyFont="1" applyFill="1" applyBorder="1" applyAlignment="1">
      <alignment horizontal="left"/>
    </xf>
    <xf numFmtId="0" fontId="53" fillId="21" borderId="29" xfId="0" applyNumberFormat="1" applyFont="1" applyFill="1" applyBorder="1" applyAlignment="1">
      <alignment horizontal="left"/>
    </xf>
    <xf numFmtId="0" fontId="55" fillId="22" borderId="4" xfId="0" applyFont="1" applyFill="1" applyBorder="1" applyAlignment="1">
      <alignment horizontal="center"/>
    </xf>
    <xf numFmtId="0" fontId="55" fillId="22" borderId="26" xfId="0" applyFont="1" applyFill="1" applyBorder="1" applyAlignment="1">
      <alignment horizontal="center"/>
    </xf>
    <xf numFmtId="0" fontId="55" fillId="22" borderId="29" xfId="0" applyFont="1" applyFill="1" applyBorder="1" applyAlignment="1">
      <alignment horizontal="center"/>
    </xf>
    <xf numFmtId="0" fontId="53" fillId="12" borderId="1" xfId="0" applyNumberFormat="1" applyFont="1" applyFill="1" applyBorder="1" applyAlignment="1">
      <alignment horizontal="center" vertical="center"/>
    </xf>
    <xf numFmtId="0" fontId="53" fillId="0" borderId="4" xfId="0" applyNumberFormat="1" applyFont="1" applyBorder="1" applyAlignment="1">
      <alignment horizontal="left"/>
    </xf>
    <xf numFmtId="44" fontId="53" fillId="11" borderId="1" xfId="1" applyFont="1" applyFill="1" applyBorder="1" applyAlignment="1">
      <alignment horizontal="center"/>
    </xf>
    <xf numFmtId="0" fontId="53" fillId="21" borderId="1" xfId="0" applyFont="1" applyFill="1" applyBorder="1" applyAlignment="1">
      <alignment horizontal="center" vertical="center" wrapText="1"/>
    </xf>
    <xf numFmtId="44" fontId="53" fillId="12" borderId="7" xfId="1" applyFont="1" applyFill="1" applyBorder="1" applyAlignment="1">
      <alignment horizontal="center" vertical="center" wrapText="1"/>
    </xf>
    <xf numFmtId="44" fontId="53" fillId="12" borderId="41" xfId="1" applyFont="1" applyFill="1" applyBorder="1" applyAlignment="1">
      <alignment horizontal="center" vertical="center" wrapText="1"/>
    </xf>
    <xf numFmtId="44" fontId="53" fillId="12" borderId="10" xfId="1" applyFont="1" applyFill="1" applyBorder="1" applyAlignment="1">
      <alignment horizontal="center" vertical="center" wrapText="1"/>
    </xf>
    <xf numFmtId="44" fontId="53" fillId="12" borderId="50" xfId="1" applyFont="1" applyFill="1" applyBorder="1" applyAlignment="1">
      <alignment horizontal="center" vertical="center" wrapText="1"/>
    </xf>
    <xf numFmtId="44" fontId="53" fillId="12" borderId="0" xfId="1" applyFont="1" applyFill="1" applyBorder="1" applyAlignment="1">
      <alignment horizontal="center" vertical="center" wrapText="1"/>
    </xf>
    <xf numFmtId="44" fontId="53" fillId="12" borderId="56" xfId="1" applyFont="1" applyFill="1" applyBorder="1" applyAlignment="1">
      <alignment horizontal="center" vertical="center" wrapText="1"/>
    </xf>
    <xf numFmtId="44" fontId="53" fillId="12" borderId="19" xfId="1" applyFont="1" applyFill="1" applyBorder="1" applyAlignment="1">
      <alignment horizontal="center" vertical="center" wrapText="1"/>
    </xf>
    <xf numFmtId="44" fontId="53" fillId="12" borderId="2" xfId="1" applyFont="1" applyFill="1" applyBorder="1" applyAlignment="1">
      <alignment horizontal="center" vertical="center" wrapText="1"/>
    </xf>
    <xf numFmtId="44" fontId="53" fillId="12" borderId="55" xfId="1" applyFont="1" applyFill="1" applyBorder="1" applyAlignment="1">
      <alignment horizontal="center" vertical="center" wrapText="1"/>
    </xf>
    <xf numFmtId="0" fontId="53" fillId="20" borderId="5" xfId="0" applyFont="1" applyFill="1" applyBorder="1" applyAlignment="1">
      <alignment horizontal="center" vertical="center" wrapText="1"/>
    </xf>
    <xf numFmtId="0" fontId="53" fillId="20" borderId="6" xfId="0" applyFont="1" applyFill="1" applyBorder="1" applyAlignment="1">
      <alignment horizontal="center" vertical="center" wrapText="1"/>
    </xf>
    <xf numFmtId="0" fontId="53" fillId="20" borderId="20" xfId="0" applyFont="1" applyFill="1" applyBorder="1" applyAlignment="1">
      <alignment horizontal="center" vertical="center" wrapText="1"/>
    </xf>
    <xf numFmtId="0" fontId="58" fillId="4" borderId="4" xfId="0" applyFont="1" applyFill="1" applyBorder="1" applyAlignment="1">
      <alignment horizontal="left"/>
    </xf>
    <xf numFmtId="0" fontId="58" fillId="4" borderId="26" xfId="0" applyFont="1" applyFill="1" applyBorder="1" applyAlignment="1">
      <alignment horizontal="left"/>
    </xf>
    <xf numFmtId="0" fontId="58" fillId="4" borderId="29" xfId="0" applyFont="1" applyFill="1" applyBorder="1" applyAlignment="1">
      <alignment horizontal="left"/>
    </xf>
    <xf numFmtId="0" fontId="53" fillId="4" borderId="1" xfId="0" applyFont="1" applyFill="1" applyBorder="1" applyAlignment="1">
      <alignment horizontal="center"/>
    </xf>
    <xf numFmtId="0" fontId="53" fillId="0" borderId="4" xfId="0" applyFont="1" applyBorder="1" applyAlignment="1">
      <alignment horizontal="center"/>
    </xf>
    <xf numFmtId="0" fontId="53" fillId="0" borderId="26" xfId="0" applyFont="1" applyBorder="1" applyAlignment="1">
      <alignment horizontal="center"/>
    </xf>
    <xf numFmtId="0" fontId="53" fillId="0" borderId="29" xfId="0" applyFont="1" applyBorder="1" applyAlignment="1">
      <alignment horizontal="center"/>
    </xf>
    <xf numFmtId="0" fontId="53" fillId="0" borderId="1" xfId="0" applyFont="1" applyBorder="1" applyAlignment="1">
      <alignment horizontal="center" vertical="center"/>
    </xf>
    <xf numFmtId="0" fontId="53" fillId="0" borderId="4" xfId="0" applyFont="1" applyBorder="1" applyAlignment="1">
      <alignment horizontal="right"/>
    </xf>
    <xf numFmtId="0" fontId="53" fillId="0" borderId="26" xfId="0" applyFont="1" applyBorder="1" applyAlignment="1">
      <alignment horizontal="right"/>
    </xf>
    <xf numFmtId="0" fontId="53" fillId="0" borderId="29" xfId="0" applyFont="1" applyBorder="1" applyAlignment="1">
      <alignment horizontal="right"/>
    </xf>
    <xf numFmtId="0" fontId="53" fillId="21" borderId="4" xfId="0" applyFont="1" applyFill="1" applyBorder="1" applyAlignment="1">
      <alignment horizontal="center" vertical="center" wrapText="1"/>
    </xf>
    <xf numFmtId="0" fontId="53" fillId="21" borderId="26" xfId="0" applyFont="1" applyFill="1" applyBorder="1" applyAlignment="1">
      <alignment horizontal="center" vertical="center" wrapText="1"/>
    </xf>
    <xf numFmtId="0" fontId="53" fillId="21" borderId="29" xfId="0" applyFont="1" applyFill="1" applyBorder="1" applyAlignment="1">
      <alignment horizontal="center" vertical="center" wrapText="1"/>
    </xf>
    <xf numFmtId="0" fontId="53" fillId="11" borderId="4" xfId="0" applyFont="1" applyFill="1" applyBorder="1" applyAlignment="1">
      <alignment horizontal="center" vertical="center"/>
    </xf>
    <xf numFmtId="0" fontId="53" fillId="11" borderId="26" xfId="0" applyFont="1" applyFill="1" applyBorder="1" applyAlignment="1">
      <alignment horizontal="center" vertical="center"/>
    </xf>
    <xf numFmtId="0" fontId="53" fillId="11" borderId="29" xfId="0" applyFont="1" applyFill="1" applyBorder="1" applyAlignment="1">
      <alignment horizontal="center" vertical="center"/>
    </xf>
    <xf numFmtId="0" fontId="53" fillId="0" borderId="50" xfId="0" applyFont="1" applyBorder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53" fillId="21" borderId="5" xfId="0" applyFont="1" applyFill="1" applyBorder="1" applyAlignment="1">
      <alignment horizontal="center" vertical="center"/>
    </xf>
    <xf numFmtId="0" fontId="53" fillId="21" borderId="6" xfId="0" applyFont="1" applyFill="1" applyBorder="1" applyAlignment="1">
      <alignment horizontal="center" vertical="center"/>
    </xf>
    <xf numFmtId="0" fontId="53" fillId="21" borderId="20" xfId="0" applyFont="1" applyFill="1" applyBorder="1" applyAlignment="1">
      <alignment horizontal="center" vertical="center"/>
    </xf>
    <xf numFmtId="0" fontId="59" fillId="21" borderId="5" xfId="0" applyFont="1" applyFill="1" applyBorder="1" applyAlignment="1">
      <alignment horizontal="center" vertical="center" wrapText="1"/>
    </xf>
    <xf numFmtId="0" fontId="59" fillId="21" borderId="6" xfId="0" applyFont="1" applyFill="1" applyBorder="1" applyAlignment="1">
      <alignment horizontal="center" vertical="center" wrapText="1"/>
    </xf>
    <xf numFmtId="0" fontId="59" fillId="21" borderId="20" xfId="0" applyFont="1" applyFill="1" applyBorder="1" applyAlignment="1">
      <alignment horizontal="center" vertical="center" wrapText="1"/>
    </xf>
    <xf numFmtId="2" fontId="53" fillId="21" borderId="4" xfId="0" applyNumberFormat="1" applyFont="1" applyFill="1" applyBorder="1" applyAlignment="1">
      <alignment horizontal="left"/>
    </xf>
    <xf numFmtId="2" fontId="53" fillId="21" borderId="29" xfId="0" applyNumberFormat="1" applyFont="1" applyFill="1" applyBorder="1" applyAlignment="1">
      <alignment horizontal="left"/>
    </xf>
    <xf numFmtId="0" fontId="53" fillId="11" borderId="20" xfId="0" applyFont="1" applyFill="1" applyBorder="1" applyAlignment="1">
      <alignment horizontal="center"/>
    </xf>
    <xf numFmtId="49" fontId="53" fillId="21" borderId="4" xfId="0" applyNumberFormat="1" applyFont="1" applyFill="1" applyBorder="1" applyAlignment="1">
      <alignment horizontal="left"/>
    </xf>
    <xf numFmtId="49" fontId="53" fillId="21" borderId="29" xfId="0" applyNumberFormat="1" applyFont="1" applyFill="1" applyBorder="1" applyAlignment="1">
      <alignment horizontal="left"/>
    </xf>
    <xf numFmtId="166" fontId="53" fillId="19" borderId="1" xfId="0" applyNumberFormat="1" applyFont="1" applyFill="1" applyBorder="1" applyAlignment="1">
      <alignment horizontal="center" vertical="center"/>
    </xf>
    <xf numFmtId="49" fontId="53" fillId="0" borderId="4" xfId="0" applyNumberFormat="1" applyFont="1" applyBorder="1" applyAlignment="1">
      <alignment horizontal="left"/>
    </xf>
    <xf numFmtId="49" fontId="53" fillId="0" borderId="29" xfId="0" applyNumberFormat="1" applyFont="1" applyBorder="1" applyAlignment="1">
      <alignment horizontal="left"/>
    </xf>
    <xf numFmtId="0" fontId="53" fillId="4" borderId="7" xfId="0" applyFont="1" applyFill="1" applyBorder="1" applyAlignment="1">
      <alignment horizontal="center"/>
    </xf>
    <xf numFmtId="0" fontId="53" fillId="4" borderId="41" xfId="0" applyFont="1" applyFill="1" applyBorder="1" applyAlignment="1">
      <alignment horizontal="center"/>
    </xf>
    <xf numFmtId="0" fontId="53" fillId="4" borderId="10" xfId="0" applyFont="1" applyFill="1" applyBorder="1" applyAlignment="1">
      <alignment horizontal="center"/>
    </xf>
    <xf numFmtId="0" fontId="53" fillId="15" borderId="54" xfId="0" applyFont="1" applyFill="1" applyBorder="1" applyAlignment="1">
      <alignment horizontal="left"/>
    </xf>
    <xf numFmtId="0" fontId="53" fillId="15" borderId="53" xfId="0" applyFont="1" applyFill="1" applyBorder="1" applyAlignment="1">
      <alignment horizontal="left"/>
    </xf>
    <xf numFmtId="0" fontId="55" fillId="22" borderId="58" xfId="0" applyFont="1" applyFill="1" applyBorder="1" applyAlignment="1">
      <alignment horizontal="center"/>
    </xf>
    <xf numFmtId="0" fontId="55" fillId="22" borderId="68" xfId="0" applyFont="1" applyFill="1" applyBorder="1" applyAlignment="1">
      <alignment horizontal="center"/>
    </xf>
    <xf numFmtId="0" fontId="55" fillId="22" borderId="69" xfId="0" applyFont="1" applyFill="1" applyBorder="1" applyAlignment="1">
      <alignment horizontal="center"/>
    </xf>
    <xf numFmtId="166" fontId="54" fillId="18" borderId="4" xfId="0" applyNumberFormat="1" applyFont="1" applyFill="1" applyBorder="1" applyAlignment="1">
      <alignment horizontal="center" vertical="center" wrapText="1"/>
    </xf>
    <xf numFmtId="166" fontId="54" fillId="18" borderId="26" xfId="0" applyNumberFormat="1" applyFont="1" applyFill="1" applyBorder="1" applyAlignment="1">
      <alignment horizontal="center" vertical="center" wrapText="1"/>
    </xf>
    <xf numFmtId="166" fontId="54" fillId="18" borderId="29" xfId="0" applyNumberFormat="1" applyFont="1" applyFill="1" applyBorder="1" applyAlignment="1">
      <alignment horizontal="center" vertical="center" wrapText="1"/>
    </xf>
    <xf numFmtId="0" fontId="55" fillId="23" borderId="4" xfId="0" applyFont="1" applyFill="1" applyBorder="1" applyAlignment="1">
      <alignment horizontal="center"/>
    </xf>
    <xf numFmtId="0" fontId="55" fillId="23" borderId="26" xfId="0" applyFont="1" applyFill="1" applyBorder="1" applyAlignment="1">
      <alignment horizontal="center"/>
    </xf>
    <xf numFmtId="0" fontId="55" fillId="23" borderId="29" xfId="0" applyFont="1" applyFill="1" applyBorder="1" applyAlignment="1">
      <alignment horizontal="center"/>
    </xf>
    <xf numFmtId="164" fontId="0" fillId="2" borderId="25" xfId="0" applyNumberFormat="1" applyFill="1" applyBorder="1" applyAlignment="1">
      <alignment horizontal="center" vertical="center" wrapText="1"/>
    </xf>
    <xf numFmtId="164" fontId="0" fillId="2" borderId="24" xfId="0" applyNumberFormat="1" applyFill="1" applyBorder="1" applyAlignment="1">
      <alignment horizontal="center" vertical="center" wrapText="1"/>
    </xf>
    <xf numFmtId="0" fontId="47" fillId="2" borderId="0" xfId="0" applyFont="1" applyFill="1" applyAlignment="1">
      <alignment horizontal="center" vertical="center" wrapText="1"/>
    </xf>
    <xf numFmtId="0" fontId="35" fillId="11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2" fillId="15" borderId="31" xfId="0" applyFont="1" applyFill="1" applyBorder="1" applyAlignment="1">
      <alignment horizontal="center" vertical="center" wrapText="1"/>
    </xf>
    <xf numFmtId="0" fontId="2" fillId="15" borderId="21" xfId="0" applyFont="1" applyFill="1" applyBorder="1" applyAlignment="1">
      <alignment horizontal="center" vertical="center" wrapText="1"/>
    </xf>
    <xf numFmtId="0" fontId="2" fillId="15" borderId="23" xfId="0" applyFont="1" applyFill="1" applyBorder="1" applyAlignment="1">
      <alignment horizontal="center" vertical="center" wrapText="1"/>
    </xf>
    <xf numFmtId="0" fontId="2" fillId="15" borderId="2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 vertical="center" wrapText="1"/>
    </xf>
    <xf numFmtId="0" fontId="35" fillId="11" borderId="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35" fillId="11" borderId="17" xfId="0" applyFont="1" applyFill="1" applyBorder="1" applyAlignment="1">
      <alignment horizontal="center" vertical="center" wrapText="1"/>
    </xf>
    <xf numFmtId="165" fontId="47" fillId="6" borderId="23" xfId="0" applyNumberFormat="1" applyFont="1" applyFill="1" applyBorder="1" applyAlignment="1">
      <alignment horizontal="center" vertical="center" wrapText="1" shrinkToFit="1"/>
    </xf>
    <xf numFmtId="165" fontId="47" fillId="6" borderId="59" xfId="0" applyNumberFormat="1" applyFont="1" applyFill="1" applyBorder="1" applyAlignment="1">
      <alignment horizontal="center" vertical="center" wrapText="1" shrinkToFit="1"/>
    </xf>
    <xf numFmtId="165" fontId="47" fillId="6" borderId="22" xfId="0" applyNumberFormat="1" applyFont="1" applyFill="1" applyBorder="1" applyAlignment="1">
      <alignment horizontal="center" vertical="center" wrapText="1" shrinkToFit="1"/>
    </xf>
    <xf numFmtId="165" fontId="47" fillId="28" borderId="11" xfId="0" applyNumberFormat="1" applyFont="1" applyFill="1" applyBorder="1" applyAlignment="1">
      <alignment horizontal="center" vertical="center" wrapText="1" shrinkToFit="1"/>
    </xf>
    <xf numFmtId="165" fontId="47" fillId="28" borderId="12" xfId="0" applyNumberFormat="1" applyFont="1" applyFill="1" applyBorder="1" applyAlignment="1">
      <alignment horizontal="center" vertical="center" wrapText="1" shrinkToFit="1"/>
    </xf>
    <xf numFmtId="165" fontId="47" fillId="28" borderId="13" xfId="0" applyNumberFormat="1" applyFont="1" applyFill="1" applyBorder="1" applyAlignment="1">
      <alignment horizontal="center" vertical="center" wrapText="1" shrinkToFit="1"/>
    </xf>
    <xf numFmtId="165" fontId="47" fillId="28" borderId="16" xfId="0" applyNumberFormat="1" applyFont="1" applyFill="1" applyBorder="1" applyAlignment="1">
      <alignment horizontal="center" vertical="center" wrapText="1" shrinkToFit="1"/>
    </xf>
    <xf numFmtId="165" fontId="47" fillId="28" borderId="17" xfId="0" applyNumberFormat="1" applyFont="1" applyFill="1" applyBorder="1" applyAlignment="1">
      <alignment horizontal="center" vertical="center" wrapText="1" shrinkToFit="1"/>
    </xf>
    <xf numFmtId="165" fontId="47" fillId="28" borderId="18" xfId="0" applyNumberFormat="1" applyFont="1" applyFill="1" applyBorder="1" applyAlignment="1">
      <alignment horizontal="center" vertical="center" wrapText="1" shrinkToFit="1"/>
    </xf>
    <xf numFmtId="0" fontId="5" fillId="14" borderId="40" xfId="0" applyFont="1" applyFill="1" applyBorder="1" applyAlignment="1">
      <alignment horizontal="center" vertical="center" wrapText="1" shrinkToFit="1"/>
    </xf>
    <xf numFmtId="0" fontId="5" fillId="14" borderId="47" xfId="0" applyFont="1" applyFill="1" applyBorder="1" applyAlignment="1">
      <alignment horizontal="center" vertical="center" wrapText="1" shrinkToFit="1"/>
    </xf>
    <xf numFmtId="0" fontId="5" fillId="14" borderId="51" xfId="0" applyFont="1" applyFill="1" applyBorder="1" applyAlignment="1">
      <alignment horizontal="center" vertical="center" wrapText="1" shrinkToFit="1"/>
    </xf>
    <xf numFmtId="165" fontId="47" fillId="25" borderId="11" xfId="0" applyNumberFormat="1" applyFont="1" applyFill="1" applyBorder="1" applyAlignment="1">
      <alignment horizontal="center" vertical="center" wrapText="1" shrinkToFit="1"/>
    </xf>
    <xf numFmtId="165" fontId="47" fillId="25" borderId="12" xfId="0" applyNumberFormat="1" applyFont="1" applyFill="1" applyBorder="1" applyAlignment="1">
      <alignment horizontal="center" vertical="center" wrapText="1" shrinkToFit="1"/>
    </xf>
    <xf numFmtId="165" fontId="47" fillId="25" borderId="13" xfId="0" applyNumberFormat="1" applyFont="1" applyFill="1" applyBorder="1" applyAlignment="1">
      <alignment horizontal="center" vertical="center" wrapText="1" shrinkToFit="1"/>
    </xf>
    <xf numFmtId="165" fontId="47" fillId="25" borderId="16" xfId="0" applyNumberFormat="1" applyFont="1" applyFill="1" applyBorder="1" applyAlignment="1">
      <alignment horizontal="center" vertical="center" wrapText="1" shrinkToFit="1"/>
    </xf>
    <xf numFmtId="165" fontId="47" fillId="25" borderId="17" xfId="0" applyNumberFormat="1" applyFont="1" applyFill="1" applyBorder="1" applyAlignment="1">
      <alignment horizontal="center" vertical="center" wrapText="1" shrinkToFit="1"/>
    </xf>
    <xf numFmtId="165" fontId="47" fillId="25" borderId="18" xfId="0" applyNumberFormat="1" applyFont="1" applyFill="1" applyBorder="1" applyAlignment="1">
      <alignment horizontal="center" vertical="center" wrapText="1" shrinkToFit="1"/>
    </xf>
    <xf numFmtId="165" fontId="47" fillId="26" borderId="11" xfId="0" applyNumberFormat="1" applyFont="1" applyFill="1" applyBorder="1" applyAlignment="1">
      <alignment horizontal="center" vertical="center" wrapText="1" shrinkToFit="1"/>
    </xf>
    <xf numFmtId="165" fontId="47" fillId="26" borderId="12" xfId="0" applyNumberFormat="1" applyFont="1" applyFill="1" applyBorder="1" applyAlignment="1">
      <alignment horizontal="center" vertical="center" wrapText="1" shrinkToFit="1"/>
    </xf>
    <xf numFmtId="165" fontId="47" fillId="26" borderId="13" xfId="0" applyNumberFormat="1" applyFont="1" applyFill="1" applyBorder="1" applyAlignment="1">
      <alignment horizontal="center" vertical="center" wrapText="1" shrinkToFit="1"/>
    </xf>
    <xf numFmtId="165" fontId="47" fillId="26" borderId="16" xfId="0" applyNumberFormat="1" applyFont="1" applyFill="1" applyBorder="1" applyAlignment="1">
      <alignment horizontal="center" vertical="center" wrapText="1" shrinkToFit="1"/>
    </xf>
    <xf numFmtId="165" fontId="47" fillId="26" borderId="17" xfId="0" applyNumberFormat="1" applyFont="1" applyFill="1" applyBorder="1" applyAlignment="1">
      <alignment horizontal="center" vertical="center" wrapText="1" shrinkToFit="1"/>
    </xf>
    <xf numFmtId="165" fontId="47" fillId="26" borderId="18" xfId="0" applyNumberFormat="1" applyFont="1" applyFill="1" applyBorder="1" applyAlignment="1">
      <alignment horizontal="center" vertical="center" wrapText="1" shrinkToFit="1"/>
    </xf>
    <xf numFmtId="164" fontId="47" fillId="14" borderId="11" xfId="0" applyNumberFormat="1" applyFont="1" applyFill="1" applyBorder="1" applyAlignment="1">
      <alignment horizontal="center" vertical="center" wrapText="1" shrinkToFit="1"/>
    </xf>
    <xf numFmtId="164" fontId="47" fillId="14" borderId="12" xfId="0" applyNumberFormat="1" applyFont="1" applyFill="1" applyBorder="1" applyAlignment="1">
      <alignment horizontal="center" vertical="center" wrapText="1" shrinkToFit="1"/>
    </xf>
    <xf numFmtId="164" fontId="47" fillId="14" borderId="13" xfId="0" applyNumberFormat="1" applyFont="1" applyFill="1" applyBorder="1" applyAlignment="1">
      <alignment horizontal="center" vertical="center" wrapText="1" shrinkToFit="1"/>
    </xf>
    <xf numFmtId="164" fontId="47" fillId="14" borderId="16" xfId="0" applyNumberFormat="1" applyFont="1" applyFill="1" applyBorder="1" applyAlignment="1">
      <alignment horizontal="center" vertical="center" wrapText="1" shrinkToFit="1"/>
    </xf>
    <xf numFmtId="164" fontId="47" fillId="14" borderId="17" xfId="0" applyNumberFormat="1" applyFont="1" applyFill="1" applyBorder="1" applyAlignment="1">
      <alignment horizontal="center" vertical="center" wrapText="1" shrinkToFit="1"/>
    </xf>
    <xf numFmtId="164" fontId="47" fillId="14" borderId="18" xfId="0" applyNumberFormat="1" applyFont="1" applyFill="1" applyBorder="1" applyAlignment="1">
      <alignment horizontal="center" vertical="center" wrapText="1" shrinkToFit="1"/>
    </xf>
    <xf numFmtId="0" fontId="35" fillId="27" borderId="23" xfId="0" applyFont="1" applyFill="1" applyBorder="1" applyAlignment="1">
      <alignment horizontal="center" vertical="center" wrapText="1" shrinkToFit="1"/>
    </xf>
    <xf numFmtId="0" fontId="35" fillId="27" borderId="59" xfId="0" applyFont="1" applyFill="1" applyBorder="1" applyAlignment="1">
      <alignment horizontal="center" vertical="center" wrapText="1" shrinkToFit="1"/>
    </xf>
    <xf numFmtId="0" fontId="35" fillId="27" borderId="22" xfId="0" applyFont="1" applyFill="1" applyBorder="1" applyAlignment="1">
      <alignment horizontal="center" vertical="center" wrapText="1" shrinkToFit="1"/>
    </xf>
    <xf numFmtId="0" fontId="5" fillId="27" borderId="59" xfId="0" applyFont="1" applyFill="1" applyBorder="1" applyAlignment="1">
      <alignment horizontal="center" vertical="center" wrapText="1" shrinkToFit="1"/>
    </xf>
    <xf numFmtId="0" fontId="5" fillId="27" borderId="22" xfId="0" applyFont="1" applyFill="1" applyBorder="1" applyAlignment="1">
      <alignment horizontal="center" vertical="center" wrapText="1" shrinkToFit="1"/>
    </xf>
    <xf numFmtId="0" fontId="5" fillId="27" borderId="23" xfId="0" applyFont="1" applyFill="1" applyBorder="1" applyAlignment="1">
      <alignment horizontal="center" vertical="center" wrapText="1" shrinkToFit="1"/>
    </xf>
    <xf numFmtId="0" fontId="5" fillId="27" borderId="40" xfId="0" applyFont="1" applyFill="1" applyBorder="1" applyAlignment="1">
      <alignment horizontal="center" vertical="center" wrapText="1" shrinkToFit="1"/>
    </xf>
    <xf numFmtId="0" fontId="5" fillId="27" borderId="51" xfId="0" applyFont="1" applyFill="1" applyBorder="1" applyAlignment="1">
      <alignment horizontal="center" vertical="center" wrapText="1" shrinkToFit="1"/>
    </xf>
    <xf numFmtId="0" fontId="47" fillId="3" borderId="12" xfId="0" applyFont="1" applyFill="1" applyBorder="1" applyAlignment="1">
      <alignment horizontal="center" vertical="center" wrapText="1" shrinkToFit="1"/>
    </xf>
    <xf numFmtId="0" fontId="47" fillId="3" borderId="13" xfId="0" applyFont="1" applyFill="1" applyBorder="1" applyAlignment="1">
      <alignment horizontal="center" vertical="center" wrapText="1" shrinkToFit="1"/>
    </xf>
    <xf numFmtId="0" fontId="47" fillId="3" borderId="17" xfId="0" applyFont="1" applyFill="1" applyBorder="1" applyAlignment="1">
      <alignment horizontal="center" vertical="center" wrapText="1" shrinkToFit="1"/>
    </xf>
    <xf numFmtId="0" fontId="47" fillId="3" borderId="18" xfId="0" applyFont="1" applyFill="1" applyBorder="1" applyAlignment="1">
      <alignment horizontal="center" vertical="center" wrapText="1" shrinkToFit="1"/>
    </xf>
    <xf numFmtId="0" fontId="47" fillId="4" borderId="11" xfId="0" applyFont="1" applyFill="1" applyBorder="1" applyAlignment="1">
      <alignment horizontal="center" vertical="center" wrapText="1" shrinkToFit="1"/>
    </xf>
    <xf numFmtId="0" fontId="47" fillId="4" borderId="12" xfId="0" applyFont="1" applyFill="1" applyBorder="1" applyAlignment="1">
      <alignment horizontal="center" vertical="center" wrapText="1" shrinkToFit="1"/>
    </xf>
    <xf numFmtId="0" fontId="47" fillId="4" borderId="13" xfId="0" applyFont="1" applyFill="1" applyBorder="1" applyAlignment="1">
      <alignment horizontal="center" vertical="center" wrapText="1" shrinkToFit="1"/>
    </xf>
    <xf numFmtId="0" fontId="47" fillId="4" borderId="16" xfId="0" applyFont="1" applyFill="1" applyBorder="1" applyAlignment="1">
      <alignment horizontal="center" vertical="center" wrapText="1" shrinkToFit="1"/>
    </xf>
    <xf numFmtId="0" fontId="47" fillId="4" borderId="17" xfId="0" applyFont="1" applyFill="1" applyBorder="1" applyAlignment="1">
      <alignment horizontal="center" vertical="center" wrapText="1" shrinkToFit="1"/>
    </xf>
    <xf numFmtId="0" fontId="47" fillId="4" borderId="18" xfId="0" applyFont="1" applyFill="1" applyBorder="1" applyAlignment="1">
      <alignment horizontal="center" vertical="center" wrapText="1" shrinkToFit="1"/>
    </xf>
    <xf numFmtId="0" fontId="47" fillId="3" borderId="11" xfId="0" applyFont="1" applyFill="1" applyBorder="1" applyAlignment="1">
      <alignment horizontal="center" vertical="center" wrapText="1" shrinkToFit="1"/>
    </xf>
    <xf numFmtId="0" fontId="47" fillId="3" borderId="16" xfId="0" applyFont="1" applyFill="1" applyBorder="1" applyAlignment="1">
      <alignment horizontal="center" vertical="center" wrapText="1" shrinkToFit="1"/>
    </xf>
    <xf numFmtId="0" fontId="5" fillId="5" borderId="37" xfId="0" applyFont="1" applyFill="1" applyBorder="1" applyAlignment="1">
      <alignment horizontal="center" vertical="center" wrapText="1" shrinkToFit="1"/>
    </xf>
    <xf numFmtId="0" fontId="5" fillId="5" borderId="57" xfId="0" applyFont="1" applyFill="1" applyBorder="1" applyAlignment="1">
      <alignment horizontal="center" vertical="center" wrapText="1" shrinkToFit="1"/>
    </xf>
    <xf numFmtId="0" fontId="5" fillId="5" borderId="38" xfId="0" applyFont="1" applyFill="1" applyBorder="1" applyAlignment="1">
      <alignment horizontal="center" vertical="center" wrapText="1" shrinkToFit="1"/>
    </xf>
    <xf numFmtId="0" fontId="47" fillId="5" borderId="59" xfId="0" applyFont="1" applyFill="1" applyBorder="1" applyAlignment="1">
      <alignment horizontal="center" vertical="center" wrapText="1" shrinkToFit="1"/>
    </xf>
    <xf numFmtId="164" fontId="47" fillId="4" borderId="11" xfId="0" applyNumberFormat="1" applyFont="1" applyFill="1" applyBorder="1" applyAlignment="1">
      <alignment horizontal="center" vertical="center" wrapText="1" shrinkToFit="1"/>
    </xf>
    <xf numFmtId="164" fontId="47" fillId="4" borderId="12" xfId="0" applyNumberFormat="1" applyFont="1" applyFill="1" applyBorder="1" applyAlignment="1">
      <alignment horizontal="center" vertical="center" wrapText="1" shrinkToFit="1"/>
    </xf>
    <xf numFmtId="164" fontId="47" fillId="4" borderId="13" xfId="0" applyNumberFormat="1" applyFont="1" applyFill="1" applyBorder="1" applyAlignment="1">
      <alignment horizontal="center" vertical="center" wrapText="1" shrinkToFit="1"/>
    </xf>
    <xf numFmtId="164" fontId="47" fillId="4" borderId="16" xfId="0" applyNumberFormat="1" applyFont="1" applyFill="1" applyBorder="1" applyAlignment="1">
      <alignment horizontal="center" vertical="center" wrapText="1" shrinkToFit="1"/>
    </xf>
    <xf numFmtId="164" fontId="47" fillId="4" borderId="17" xfId="0" applyNumberFormat="1" applyFont="1" applyFill="1" applyBorder="1" applyAlignment="1">
      <alignment horizontal="center" vertical="center" wrapText="1" shrinkToFit="1"/>
    </xf>
    <xf numFmtId="164" fontId="47" fillId="4" borderId="18" xfId="0" applyNumberFormat="1" applyFont="1" applyFill="1" applyBorder="1" applyAlignment="1">
      <alignment horizontal="center" vertical="center" wrapText="1" shrinkToFit="1"/>
    </xf>
    <xf numFmtId="165" fontId="47" fillId="6" borderId="11" xfId="0" applyNumberFormat="1" applyFont="1" applyFill="1" applyBorder="1" applyAlignment="1">
      <alignment horizontal="center" vertical="center" wrapText="1" shrinkToFit="1"/>
    </xf>
    <xf numFmtId="165" fontId="47" fillId="6" borderId="12" xfId="0" applyNumberFormat="1" applyFont="1" applyFill="1" applyBorder="1" applyAlignment="1">
      <alignment horizontal="center" vertical="center" wrapText="1" shrinkToFit="1"/>
    </xf>
    <xf numFmtId="165" fontId="47" fillId="6" borderId="13" xfId="0" applyNumberFormat="1" applyFont="1" applyFill="1" applyBorder="1" applyAlignment="1">
      <alignment horizontal="center" vertical="center" wrapText="1" shrinkToFit="1"/>
    </xf>
    <xf numFmtId="165" fontId="47" fillId="6" borderId="16" xfId="0" applyNumberFormat="1" applyFont="1" applyFill="1" applyBorder="1" applyAlignment="1">
      <alignment horizontal="center" vertical="center" wrapText="1" shrinkToFit="1"/>
    </xf>
    <xf numFmtId="165" fontId="47" fillId="6" borderId="17" xfId="0" applyNumberFormat="1" applyFont="1" applyFill="1" applyBorder="1" applyAlignment="1">
      <alignment horizontal="center" vertical="center" wrapText="1" shrinkToFit="1"/>
    </xf>
    <xf numFmtId="165" fontId="47" fillId="6" borderId="18" xfId="0" applyNumberFormat="1" applyFont="1" applyFill="1" applyBorder="1" applyAlignment="1">
      <alignment horizontal="center" vertical="center" wrapText="1" shrinkToFit="1"/>
    </xf>
    <xf numFmtId="0" fontId="5" fillId="5" borderId="13" xfId="0" applyFont="1" applyFill="1" applyBorder="1" applyAlignment="1">
      <alignment horizontal="center" vertical="center" wrapText="1" shrinkToFit="1"/>
    </xf>
    <xf numFmtId="0" fontId="5" fillId="5" borderId="60" xfId="0" applyFont="1" applyFill="1" applyBorder="1" applyAlignment="1">
      <alignment horizontal="center" vertical="center" wrapText="1" shrinkToFit="1"/>
    </xf>
    <xf numFmtId="0" fontId="5" fillId="5" borderId="11" xfId="0" applyFont="1" applyFill="1" applyBorder="1" applyAlignment="1">
      <alignment horizontal="center" vertical="center" wrapText="1" shrinkToFit="1"/>
    </xf>
    <xf numFmtId="0" fontId="5" fillId="5" borderId="36" xfId="0" applyFont="1" applyFill="1" applyBorder="1" applyAlignment="1">
      <alignment horizontal="center" vertical="center" wrapText="1" shrinkToFit="1"/>
    </xf>
  </cellXfs>
  <cellStyles count="4">
    <cellStyle name="Lien hypertexte" xfId="3" builtinId="8"/>
    <cellStyle name="Monétaire" xfId="1" builtinId="4"/>
    <cellStyle name="Normal" xfId="0" builtinId="0"/>
    <cellStyle name="Pourcentage" xfId="2" builtinId="5"/>
  </cellStyles>
  <dxfs count="24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4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theme="0"/>
      </font>
      <fill>
        <patternFill>
          <bgColor theme="4" tint="-0.24994659260841701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theme="0"/>
      </font>
      <fill>
        <patternFill>
          <bgColor theme="4" tint="-0.24994659260841701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DB69"/>
      <color rgb="FFFAC9FB"/>
      <color rgb="FFED59F1"/>
      <color rgb="FFFCE3FD"/>
      <color rgb="FFF59F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3429000</xdr:colOff>
      <xdr:row>0</xdr:row>
      <xdr:rowOff>0</xdr:rowOff>
    </xdr:from>
    <xdr:ext cx="1314438" cy="1322917"/>
    <xdr:pic>
      <xdr:nvPicPr>
        <xdr:cNvPr id="35" name="Image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01667" y="0"/>
          <a:ext cx="1314438" cy="1322917"/>
        </a:xfrm>
        <a:prstGeom prst="rect">
          <a:avLst/>
        </a:prstGeom>
      </xdr:spPr>
    </xdr:pic>
    <xdr:clientData/>
  </xdr:oneCellAnchor>
  <xdr:twoCellAnchor>
    <xdr:from>
      <xdr:col>4</xdr:col>
      <xdr:colOff>7938</xdr:colOff>
      <xdr:row>26</xdr:row>
      <xdr:rowOff>254000</xdr:rowOff>
    </xdr:from>
    <xdr:to>
      <xdr:col>6</xdr:col>
      <xdr:colOff>165100</xdr:colOff>
      <xdr:row>28</xdr:row>
      <xdr:rowOff>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5794038" y="9550400"/>
          <a:ext cx="1681162" cy="86360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889000</xdr:colOff>
      <xdr:row>111</xdr:row>
      <xdr:rowOff>158978</xdr:rowOff>
    </xdr:from>
    <xdr:to>
      <xdr:col>6</xdr:col>
      <xdr:colOff>585788</xdr:colOff>
      <xdr:row>112</xdr:row>
      <xdr:rowOff>457201</xdr:rowOff>
    </xdr:to>
    <xdr:sp macro="" textlink="">
      <xdr:nvSpPr>
        <xdr:cNvPr id="14" name="ZoneText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22415500" y="51613028"/>
          <a:ext cx="2135188" cy="774473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724958</xdr:colOff>
      <xdr:row>82</xdr:row>
      <xdr:rowOff>206375</xdr:rowOff>
    </xdr:from>
    <xdr:to>
      <xdr:col>7</xdr:col>
      <xdr:colOff>481542</xdr:colOff>
      <xdr:row>83</xdr:row>
      <xdr:rowOff>235480</xdr:rowOff>
    </xdr:to>
    <xdr:sp macro="" textlink="">
      <xdr:nvSpPr>
        <xdr:cNvPr id="23" name="Légende encadrée 2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22251458" y="32162750"/>
          <a:ext cx="2931584" cy="521230"/>
        </a:xfrm>
        <a:prstGeom prst="borderCallout2">
          <a:avLst>
            <a:gd name="adj1" fmla="val 40179"/>
            <a:gd name="adj2" fmla="val 343"/>
            <a:gd name="adj3" fmla="val 18750"/>
            <a:gd name="adj4" fmla="val -16667"/>
            <a:gd name="adj5" fmla="val 112500"/>
            <a:gd name="adj6" fmla="val -46667"/>
          </a:avLst>
        </a:prstGeom>
        <a:noFill/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400" b="1">
              <a:solidFill>
                <a:sysClr val="windowText" lastClr="000000"/>
              </a:solidFill>
            </a:rPr>
            <a:t>Réponse </a:t>
          </a:r>
          <a:r>
            <a:rPr lang="fr-FR" sz="1400" b="1" baseline="0">
              <a:solidFill>
                <a:sysClr val="windowText" lastClr="000000"/>
              </a:solidFill>
            </a:rPr>
            <a:t>à sélectionner</a:t>
          </a:r>
          <a:endParaRPr lang="fr-FR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746125</xdr:colOff>
      <xdr:row>72</xdr:row>
      <xdr:rowOff>142875</xdr:rowOff>
    </xdr:from>
    <xdr:to>
      <xdr:col>7</xdr:col>
      <xdr:colOff>502709</xdr:colOff>
      <xdr:row>73</xdr:row>
      <xdr:rowOff>272522</xdr:rowOff>
    </xdr:to>
    <xdr:sp macro="" textlink="">
      <xdr:nvSpPr>
        <xdr:cNvPr id="26" name="Légende encadrée 2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22272625" y="28178125"/>
          <a:ext cx="2931584" cy="526522"/>
        </a:xfrm>
        <a:prstGeom prst="borderCallout2">
          <a:avLst>
            <a:gd name="adj1" fmla="val 40179"/>
            <a:gd name="adj2" fmla="val 343"/>
            <a:gd name="adj3" fmla="val 18750"/>
            <a:gd name="adj4" fmla="val -16667"/>
            <a:gd name="adj5" fmla="val 112500"/>
            <a:gd name="adj6" fmla="val -46667"/>
          </a:avLst>
        </a:prstGeom>
        <a:noFill/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400" b="1">
              <a:solidFill>
                <a:sysClr val="windowText" lastClr="000000"/>
              </a:solidFill>
            </a:rPr>
            <a:t>Réponse </a:t>
          </a:r>
          <a:r>
            <a:rPr lang="fr-FR" sz="1400" b="1" baseline="0">
              <a:solidFill>
                <a:sysClr val="windowText" lastClr="000000"/>
              </a:solidFill>
            </a:rPr>
            <a:t>à sélectionner</a:t>
          </a:r>
          <a:endParaRPr lang="fr-FR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752173</xdr:colOff>
      <xdr:row>69</xdr:row>
      <xdr:rowOff>328084</xdr:rowOff>
    </xdr:from>
    <xdr:to>
      <xdr:col>7</xdr:col>
      <xdr:colOff>508757</xdr:colOff>
      <xdr:row>70</xdr:row>
      <xdr:rowOff>214314</xdr:rowOff>
    </xdr:to>
    <xdr:sp macro="" textlink="">
      <xdr:nvSpPr>
        <xdr:cNvPr id="27" name="Légende encadrée 2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22278673" y="26886959"/>
          <a:ext cx="2931584" cy="489480"/>
        </a:xfrm>
        <a:prstGeom prst="borderCallout2">
          <a:avLst>
            <a:gd name="adj1" fmla="val 40179"/>
            <a:gd name="adj2" fmla="val 343"/>
            <a:gd name="adj3" fmla="val 18750"/>
            <a:gd name="adj4" fmla="val -16667"/>
            <a:gd name="adj5" fmla="val 112500"/>
            <a:gd name="adj6" fmla="val -46667"/>
          </a:avLst>
        </a:prstGeom>
        <a:noFill/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400" b="1">
              <a:solidFill>
                <a:sysClr val="windowText" lastClr="000000"/>
              </a:solidFill>
            </a:rPr>
            <a:t>Réponse </a:t>
          </a:r>
          <a:r>
            <a:rPr lang="fr-FR" sz="1400" b="1" baseline="0">
              <a:solidFill>
                <a:sysClr val="windowText" lastClr="000000"/>
              </a:solidFill>
            </a:rPr>
            <a:t>à sélectionner</a:t>
          </a:r>
          <a:endParaRPr lang="fr-FR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768350</xdr:colOff>
      <xdr:row>98</xdr:row>
      <xdr:rowOff>111124</xdr:rowOff>
    </xdr:from>
    <xdr:to>
      <xdr:col>7</xdr:col>
      <xdr:colOff>524934</xdr:colOff>
      <xdr:row>99</xdr:row>
      <xdr:rowOff>130174</xdr:rowOff>
    </xdr:to>
    <xdr:sp macro="" textlink="">
      <xdr:nvSpPr>
        <xdr:cNvPr id="28" name="Légende encadrée 2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22294850" y="38909624"/>
          <a:ext cx="2931584" cy="542925"/>
        </a:xfrm>
        <a:prstGeom prst="borderCallout2">
          <a:avLst>
            <a:gd name="adj1" fmla="val 40179"/>
            <a:gd name="adj2" fmla="val 343"/>
            <a:gd name="adj3" fmla="val 18750"/>
            <a:gd name="adj4" fmla="val -16667"/>
            <a:gd name="adj5" fmla="val 112500"/>
            <a:gd name="adj6" fmla="val -46667"/>
          </a:avLst>
        </a:prstGeom>
        <a:noFill/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400" b="1">
              <a:solidFill>
                <a:sysClr val="windowText" lastClr="000000"/>
              </a:solidFill>
            </a:rPr>
            <a:t>Réponse </a:t>
          </a:r>
          <a:r>
            <a:rPr lang="fr-FR" sz="1400" b="1" baseline="0">
              <a:solidFill>
                <a:sysClr val="windowText" lastClr="000000"/>
              </a:solidFill>
            </a:rPr>
            <a:t>à sélectionner</a:t>
          </a:r>
          <a:endParaRPr lang="fr-FR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740833</xdr:colOff>
      <xdr:row>106</xdr:row>
      <xdr:rowOff>254000</xdr:rowOff>
    </xdr:from>
    <xdr:to>
      <xdr:col>7</xdr:col>
      <xdr:colOff>497417</xdr:colOff>
      <xdr:row>107</xdr:row>
      <xdr:rowOff>152930</xdr:rowOff>
    </xdr:to>
    <xdr:sp macro="" textlink="">
      <xdr:nvSpPr>
        <xdr:cNvPr id="29" name="Légende encadrée 2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22267333" y="42275125"/>
          <a:ext cx="2931584" cy="502180"/>
        </a:xfrm>
        <a:prstGeom prst="borderCallout2">
          <a:avLst>
            <a:gd name="adj1" fmla="val 40179"/>
            <a:gd name="adj2" fmla="val 343"/>
            <a:gd name="adj3" fmla="val 18750"/>
            <a:gd name="adj4" fmla="val -16667"/>
            <a:gd name="adj5" fmla="val 112500"/>
            <a:gd name="adj6" fmla="val -46667"/>
          </a:avLst>
        </a:prstGeom>
        <a:noFill/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400" b="1">
              <a:solidFill>
                <a:sysClr val="windowText" lastClr="000000"/>
              </a:solidFill>
            </a:rPr>
            <a:t>Réponse </a:t>
          </a:r>
          <a:r>
            <a:rPr lang="fr-FR" sz="1400" b="1" baseline="0">
              <a:solidFill>
                <a:sysClr val="windowText" lastClr="000000"/>
              </a:solidFill>
            </a:rPr>
            <a:t>à sélectionner</a:t>
          </a:r>
          <a:endParaRPr lang="fr-FR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751417</xdr:colOff>
      <xdr:row>58</xdr:row>
      <xdr:rowOff>317500</xdr:rowOff>
    </xdr:from>
    <xdr:to>
      <xdr:col>7</xdr:col>
      <xdr:colOff>508001</xdr:colOff>
      <xdr:row>59</xdr:row>
      <xdr:rowOff>224896</xdr:rowOff>
    </xdr:to>
    <xdr:sp macro="" textlink="">
      <xdr:nvSpPr>
        <xdr:cNvPr id="30" name="Légende encadrée 2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22277917" y="22907625"/>
          <a:ext cx="2931584" cy="447146"/>
        </a:xfrm>
        <a:prstGeom prst="borderCallout2">
          <a:avLst>
            <a:gd name="adj1" fmla="val 40179"/>
            <a:gd name="adj2" fmla="val 343"/>
            <a:gd name="adj3" fmla="val 18750"/>
            <a:gd name="adj4" fmla="val -16667"/>
            <a:gd name="adj5" fmla="val 112500"/>
            <a:gd name="adj6" fmla="val -46667"/>
          </a:avLst>
        </a:prstGeom>
        <a:noFill/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400" b="1">
              <a:solidFill>
                <a:sysClr val="windowText" lastClr="000000"/>
              </a:solidFill>
            </a:rPr>
            <a:t>Réponse </a:t>
          </a:r>
          <a:r>
            <a:rPr lang="fr-FR" sz="1400" b="1" baseline="0">
              <a:solidFill>
                <a:sysClr val="windowText" lastClr="000000"/>
              </a:solidFill>
            </a:rPr>
            <a:t>à sélectionner</a:t>
          </a:r>
          <a:endParaRPr lang="fr-FR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759885</xdr:colOff>
      <xdr:row>32</xdr:row>
      <xdr:rowOff>357716</xdr:rowOff>
    </xdr:from>
    <xdr:to>
      <xdr:col>7</xdr:col>
      <xdr:colOff>516469</xdr:colOff>
      <xdr:row>33</xdr:row>
      <xdr:rowOff>243946</xdr:rowOff>
    </xdr:to>
    <xdr:sp macro="" textlink="">
      <xdr:nvSpPr>
        <xdr:cNvPr id="32" name="Légende encadrée 2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16454968" y="11745383"/>
          <a:ext cx="3079751" cy="500063"/>
        </a:xfrm>
        <a:prstGeom prst="borderCallout2">
          <a:avLst>
            <a:gd name="adj1" fmla="val 40179"/>
            <a:gd name="adj2" fmla="val 343"/>
            <a:gd name="adj3" fmla="val 18750"/>
            <a:gd name="adj4" fmla="val -16667"/>
            <a:gd name="adj5" fmla="val 112500"/>
            <a:gd name="adj6" fmla="val -46667"/>
          </a:avLst>
        </a:prstGeom>
        <a:noFill/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400" b="1">
              <a:solidFill>
                <a:sysClr val="windowText" lastClr="000000"/>
              </a:solidFill>
            </a:rPr>
            <a:t>Réponse </a:t>
          </a:r>
          <a:r>
            <a:rPr lang="fr-FR" sz="1400" b="1" baseline="0">
              <a:solidFill>
                <a:sysClr val="windowText" lastClr="000000"/>
              </a:solidFill>
            </a:rPr>
            <a:t>à sélectionner</a:t>
          </a:r>
          <a:endParaRPr lang="fr-FR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753138</xdr:colOff>
      <xdr:row>25</xdr:row>
      <xdr:rowOff>295276</xdr:rowOff>
    </xdr:from>
    <xdr:to>
      <xdr:col>7</xdr:col>
      <xdr:colOff>509722</xdr:colOff>
      <xdr:row>26</xdr:row>
      <xdr:rowOff>207170</xdr:rowOff>
    </xdr:to>
    <xdr:sp macro="" textlink="">
      <xdr:nvSpPr>
        <xdr:cNvPr id="34" name="Légende encadrée 2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>
        <a:xfrm>
          <a:off x="22279638" y="8566151"/>
          <a:ext cx="2931584" cy="515144"/>
        </a:xfrm>
        <a:prstGeom prst="borderCallout2">
          <a:avLst>
            <a:gd name="adj1" fmla="val 40179"/>
            <a:gd name="adj2" fmla="val 343"/>
            <a:gd name="adj3" fmla="val 18750"/>
            <a:gd name="adj4" fmla="val -16667"/>
            <a:gd name="adj5" fmla="val 112500"/>
            <a:gd name="adj6" fmla="val -46667"/>
          </a:avLst>
        </a:prstGeom>
        <a:noFill/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400" b="1">
              <a:solidFill>
                <a:sysClr val="windowText" lastClr="000000"/>
              </a:solidFill>
            </a:rPr>
            <a:t>Réponse </a:t>
          </a:r>
          <a:r>
            <a:rPr lang="fr-FR" sz="1400" b="1" baseline="0">
              <a:solidFill>
                <a:sysClr val="windowText" lastClr="000000"/>
              </a:solidFill>
            </a:rPr>
            <a:t>à sélectionner</a:t>
          </a:r>
          <a:endParaRPr lang="fr-FR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1082675</xdr:colOff>
      <xdr:row>5</xdr:row>
      <xdr:rowOff>115359</xdr:rowOff>
    </xdr:from>
    <xdr:to>
      <xdr:col>1</xdr:col>
      <xdr:colOff>8374590</xdr:colOff>
      <xdr:row>30</xdr:row>
      <xdr:rowOff>371175</xdr:rowOff>
    </xdr:to>
    <xdr:sp macro="" textlink="">
      <xdr:nvSpPr>
        <xdr:cNvPr id="16" name="ZoneText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1368425" y="1391709"/>
          <a:ext cx="7291915" cy="999036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3200" b="1"/>
            <a:t>Guide pour remplir les formulaires</a:t>
          </a:r>
        </a:p>
        <a:p>
          <a:pPr algn="ctr"/>
          <a:endParaRPr lang="fr-FR" sz="3200" b="1"/>
        </a:p>
        <a:p>
          <a:pPr algn="l"/>
          <a:r>
            <a:rPr lang="fr-FR" sz="2000" b="1"/>
            <a:t>1.</a:t>
          </a:r>
          <a:r>
            <a:rPr lang="fr-FR" sz="2000" b="1" baseline="0"/>
            <a:t> Saisir les données</a:t>
          </a:r>
        </a:p>
        <a:p>
          <a:pPr algn="l"/>
          <a:endParaRPr lang="fr-FR" sz="2000" b="1" baseline="0"/>
        </a:p>
        <a:p>
          <a:pPr algn="l"/>
          <a:r>
            <a:rPr lang="fr-FR" sz="2000" b="0" u="none" baseline="0"/>
            <a:t>	- </a:t>
          </a:r>
          <a:r>
            <a:rPr lang="fr-FR" sz="2000" b="0" u="sng" baseline="0"/>
            <a:t>Seules les cellules grises sont à compléter</a:t>
          </a:r>
        </a:p>
        <a:p>
          <a:pPr algn="l"/>
          <a:endParaRPr lang="fr-FR" sz="2000" b="0" baseline="0"/>
        </a:p>
        <a:p>
          <a:pPr algn="l"/>
          <a:r>
            <a:rPr lang="fr-FR" sz="2000" b="0" baseline="0"/>
            <a:t>	- Appuyez sur *Entrée* une fois que vous avez terminé de 	remplir la cellule et pour passer à la suivante</a:t>
          </a:r>
        </a:p>
        <a:p>
          <a:pPr algn="l"/>
          <a:endParaRPr lang="fr-FR" sz="2000" b="0" baseline="0"/>
        </a:p>
        <a:p>
          <a:pPr algn="l"/>
          <a:r>
            <a:rPr lang="fr-FR" sz="2000" b="0" baseline="0"/>
            <a:t>	- Pour aller à la ligne dans une même cellule, cliquez sur</a:t>
          </a:r>
        </a:p>
        <a:p>
          <a:pPr algn="l"/>
          <a:r>
            <a:rPr lang="fr-FR" sz="2000" b="0" baseline="0"/>
            <a:t>               *</a:t>
          </a:r>
          <a:r>
            <a:rPr lang="fr-FR" sz="2000" b="1" baseline="0"/>
            <a:t>ALT* </a:t>
          </a:r>
          <a:r>
            <a:rPr lang="fr-FR" sz="2000" b="1" u="sng" baseline="0"/>
            <a:t>et</a:t>
          </a:r>
          <a:r>
            <a:rPr lang="fr-FR" sz="2000" b="1" baseline="0"/>
            <a:t> *Entrée* simultanément</a:t>
          </a:r>
        </a:p>
        <a:p>
          <a:pPr algn="l"/>
          <a:endParaRPr lang="fr-FR" sz="2000" b="0" baseline="0"/>
        </a:p>
        <a:p>
          <a:pPr algn="l"/>
          <a:r>
            <a:rPr lang="fr-FR" sz="2000" b="1"/>
            <a:t>2.</a:t>
          </a:r>
          <a:r>
            <a:rPr lang="fr-FR" sz="2000" b="1" baseline="0"/>
            <a:t> Utilisation des listes déroulantes</a:t>
          </a:r>
        </a:p>
        <a:p>
          <a:pPr algn="l"/>
          <a:endParaRPr lang="fr-FR" sz="2000" b="0" baseline="0"/>
        </a:p>
        <a:p>
          <a:pPr algn="l"/>
          <a:r>
            <a:rPr lang="fr-FR" sz="2000" b="0" baseline="0"/>
            <a:t>	- Si une cellule contient un bulle indiquant </a:t>
          </a:r>
          <a:r>
            <a:rPr lang="fr-FR" sz="2000" b="1" baseline="0"/>
            <a:t>"Réponse à 	sélectionner", </a:t>
          </a:r>
          <a:r>
            <a:rPr lang="fr-FR" sz="2000" b="0" baseline="0"/>
            <a:t>il s'agit d'une liste déroulante. Cliquez sur 	la flèche en bas à droite de la cellule pour voir les options 	disponibles et sélectionnez celle souhaitée. </a:t>
          </a:r>
        </a:p>
        <a:p>
          <a:pPr algn="l"/>
          <a:endParaRPr lang="fr-FR" sz="2000" b="0" baseline="0"/>
        </a:p>
        <a:p>
          <a:pPr algn="l"/>
          <a:r>
            <a:rPr lang="fr-FR" sz="2000" b="1" baseline="0"/>
            <a:t>3</a:t>
          </a:r>
          <a:r>
            <a:rPr lang="fr-FR" sz="2000" b="0" baseline="0"/>
            <a:t>. </a:t>
          </a:r>
          <a:r>
            <a:rPr lang="fr-FR" sz="2000" b="1" baseline="0"/>
            <a:t>Formules et calculs automatiques</a:t>
          </a:r>
        </a:p>
        <a:p>
          <a:pPr algn="l"/>
          <a:endParaRPr lang="fr-FR" sz="2000" b="0" baseline="0"/>
        </a:p>
        <a:p>
          <a:pPr algn="l"/>
          <a:r>
            <a:rPr lang="fr-FR" sz="2000" b="0" baseline="0"/>
            <a:t>	- Le formulaire inclut des formules de calculs, certaines 	cellules sont donc vérouillées, vous ne pourrez pas les 	modifier. </a:t>
          </a:r>
        </a:p>
        <a:p>
          <a:pPr algn="l"/>
          <a:endParaRPr lang="fr-FR" sz="2000" b="0" baseline="0"/>
        </a:p>
        <a:p>
          <a:pPr algn="l"/>
          <a:r>
            <a:rPr lang="fr-FR" sz="2000" b="1" baseline="0"/>
            <a:t>4. Sauvegarde régulière ! </a:t>
          </a:r>
        </a:p>
        <a:p>
          <a:pPr algn="l"/>
          <a:endParaRPr lang="fr-FR" sz="2000" b="0" baseline="0"/>
        </a:p>
        <a:p>
          <a:pPr algn="l"/>
          <a:r>
            <a:rPr lang="fr-FR" sz="2000" b="0" baseline="0"/>
            <a:t>	- Enregistrez votre formulaire régulièrement.</a:t>
          </a:r>
        </a:p>
        <a:p>
          <a:pPr algn="l"/>
          <a:endParaRPr lang="fr-FR" sz="2000" b="0" baseline="0"/>
        </a:p>
        <a:p>
          <a:pPr algn="l"/>
          <a:r>
            <a:rPr lang="fr-FR" sz="2000" b="1" baseline="0">
              <a:solidFill>
                <a:sysClr val="windowText" lastClr="000000"/>
              </a:solidFill>
            </a:rPr>
            <a:t>Note : Si besoin vous pouvez zoomer le document en utilisant l'option en bas à droite pour une meilleure visibilité.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246945</xdr:colOff>
      <xdr:row>3</xdr:row>
      <xdr:rowOff>70554</xdr:rowOff>
    </xdr:from>
    <xdr:to>
      <xdr:col>9</xdr:col>
      <xdr:colOff>345724</xdr:colOff>
      <xdr:row>4</xdr:row>
      <xdr:rowOff>21166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606E8EFB-5C5B-4552-B223-9CBCECF0A2C2}"/>
            </a:ext>
          </a:extLst>
        </xdr:cNvPr>
        <xdr:cNvCxnSpPr/>
      </xdr:nvCxnSpPr>
      <xdr:spPr>
        <a:xfrm flipH="1">
          <a:off x="6806495" y="603954"/>
          <a:ext cx="98779" cy="12841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1082322</xdr:colOff>
      <xdr:row>10</xdr:row>
      <xdr:rowOff>148167</xdr:rowOff>
    </xdr:from>
    <xdr:to>
      <xdr:col>17</xdr:col>
      <xdr:colOff>482600</xdr:colOff>
      <xdr:row>15</xdr:row>
      <xdr:rowOff>162278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20D3EB71-BAA0-45EC-928C-E02191A16231}"/>
            </a:ext>
          </a:extLst>
        </xdr:cNvPr>
        <xdr:cNvCxnSpPr/>
      </xdr:nvCxnSpPr>
      <xdr:spPr>
        <a:xfrm flipH="1">
          <a:off x="15668272" y="1932517"/>
          <a:ext cx="549628" cy="90946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591883</xdr:colOff>
      <xdr:row>49</xdr:row>
      <xdr:rowOff>98777</xdr:rowOff>
    </xdr:from>
    <xdr:to>
      <xdr:col>10</xdr:col>
      <xdr:colOff>690662</xdr:colOff>
      <xdr:row>50</xdr:row>
      <xdr:rowOff>49389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BED484CE-98EC-4B80-BFF3-1232F6ADCC2A}"/>
            </a:ext>
          </a:extLst>
        </xdr:cNvPr>
        <xdr:cNvCxnSpPr/>
      </xdr:nvCxnSpPr>
      <xdr:spPr>
        <a:xfrm flipH="1">
          <a:off x="8935783" y="6880577"/>
          <a:ext cx="98779" cy="12841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1730375</xdr:colOff>
      <xdr:row>5</xdr:row>
      <xdr:rowOff>153459</xdr:rowOff>
    </xdr:from>
    <xdr:to>
      <xdr:col>1</xdr:col>
      <xdr:colOff>9022290</xdr:colOff>
      <xdr:row>31</xdr:row>
      <xdr:rowOff>409275</xdr:rowOff>
    </xdr:to>
    <xdr:sp macro="" textlink="">
      <xdr:nvSpPr>
        <xdr:cNvPr id="15" name="ZoneTexte 14">
          <a:extLst>
            <a:ext uri="{FF2B5EF4-FFF2-40B4-BE49-F238E27FC236}">
              <a16:creationId xmlns:a16="http://schemas.microsoft.com/office/drawing/2014/main" id="{9B3D3C9C-9E19-4A7B-ABC5-6CAED71DEDC1}"/>
            </a:ext>
          </a:extLst>
        </xdr:cNvPr>
        <xdr:cNvSpPr txBox="1"/>
      </xdr:nvSpPr>
      <xdr:spPr>
        <a:xfrm>
          <a:off x="2016125" y="1382184"/>
          <a:ext cx="7291915" cy="1016181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3200" b="1"/>
            <a:t>Guide pour remplir les formulaires</a:t>
          </a:r>
        </a:p>
        <a:p>
          <a:pPr algn="ctr"/>
          <a:endParaRPr lang="fr-FR" sz="3200" b="1"/>
        </a:p>
        <a:p>
          <a:pPr algn="l"/>
          <a:r>
            <a:rPr lang="fr-FR" sz="2000" b="1"/>
            <a:t>1.</a:t>
          </a:r>
          <a:r>
            <a:rPr lang="fr-FR" sz="2000" b="1" baseline="0"/>
            <a:t> Saisir les données</a:t>
          </a:r>
        </a:p>
        <a:p>
          <a:pPr algn="l"/>
          <a:endParaRPr lang="fr-FR" sz="2000" b="1" baseline="0"/>
        </a:p>
        <a:p>
          <a:pPr algn="l"/>
          <a:r>
            <a:rPr lang="fr-FR" sz="2000" b="0" u="none" baseline="0"/>
            <a:t>	- </a:t>
          </a:r>
          <a:r>
            <a:rPr lang="fr-FR" sz="2000" b="0" u="sng" baseline="0"/>
            <a:t>Seules les cellules grises sont à compléter</a:t>
          </a:r>
        </a:p>
        <a:p>
          <a:pPr algn="l"/>
          <a:endParaRPr lang="fr-FR" sz="2000" b="0" baseline="0"/>
        </a:p>
        <a:p>
          <a:pPr algn="l"/>
          <a:r>
            <a:rPr lang="fr-FR" sz="2000" b="0" baseline="0"/>
            <a:t>	- Appuyez sur *Entrée* une fois que vous avez terminé de 	remplir la cellule et pour passer à la suivante</a:t>
          </a:r>
        </a:p>
        <a:p>
          <a:pPr algn="l"/>
          <a:endParaRPr lang="fr-FR" sz="2000" b="0" baseline="0"/>
        </a:p>
        <a:p>
          <a:pPr algn="l"/>
          <a:r>
            <a:rPr lang="fr-FR" sz="2000" b="0" baseline="0"/>
            <a:t>	- Pour aller à la ligne dans une même cellule, cliquez sur</a:t>
          </a:r>
        </a:p>
        <a:p>
          <a:pPr algn="l"/>
          <a:r>
            <a:rPr lang="fr-FR" sz="2000" b="0" baseline="0"/>
            <a:t>               *</a:t>
          </a:r>
          <a:r>
            <a:rPr lang="fr-FR" sz="2000" b="1" baseline="0"/>
            <a:t>ALT* </a:t>
          </a:r>
          <a:r>
            <a:rPr lang="fr-FR" sz="2000" b="1" u="sng" baseline="0"/>
            <a:t>et</a:t>
          </a:r>
          <a:r>
            <a:rPr lang="fr-FR" sz="2000" b="1" baseline="0"/>
            <a:t> *Entrée* simultanément</a:t>
          </a:r>
        </a:p>
        <a:p>
          <a:pPr algn="l"/>
          <a:endParaRPr lang="fr-FR" sz="2000" b="0" baseline="0"/>
        </a:p>
        <a:p>
          <a:pPr algn="l"/>
          <a:r>
            <a:rPr lang="fr-FR" sz="2000" b="1"/>
            <a:t>2.</a:t>
          </a:r>
          <a:r>
            <a:rPr lang="fr-FR" sz="2000" b="1" baseline="0"/>
            <a:t> Utilisation des listes déroulantes</a:t>
          </a:r>
        </a:p>
        <a:p>
          <a:pPr algn="l"/>
          <a:endParaRPr lang="fr-FR" sz="2000" b="0" baseline="0"/>
        </a:p>
        <a:p>
          <a:pPr algn="l"/>
          <a:r>
            <a:rPr lang="fr-FR" sz="2000" b="0" baseline="0"/>
            <a:t>	- Si une cellule contient un bulle indiquant </a:t>
          </a:r>
          <a:r>
            <a:rPr lang="fr-FR" sz="2000" b="1" baseline="0"/>
            <a:t>"Réponse à 	sélectionner", </a:t>
          </a:r>
          <a:r>
            <a:rPr lang="fr-FR" sz="2000" b="0" baseline="0"/>
            <a:t>il s'agit d'une liste déroulante. Cliquez sur 	la flèche en bas à droite de la cellule pour voir les options 	disponibles et sélectionnez celle souhaitée. </a:t>
          </a:r>
        </a:p>
        <a:p>
          <a:pPr algn="l"/>
          <a:endParaRPr lang="fr-FR" sz="2000" b="0" baseline="0"/>
        </a:p>
        <a:p>
          <a:pPr algn="l"/>
          <a:r>
            <a:rPr lang="fr-FR" sz="2000" b="1" baseline="0"/>
            <a:t>3</a:t>
          </a:r>
          <a:r>
            <a:rPr lang="fr-FR" sz="2000" b="0" baseline="0"/>
            <a:t>. </a:t>
          </a:r>
          <a:r>
            <a:rPr lang="fr-FR" sz="2000" b="1" baseline="0"/>
            <a:t>Formules et calculs automatiques</a:t>
          </a:r>
        </a:p>
        <a:p>
          <a:pPr algn="l"/>
          <a:endParaRPr lang="fr-FR" sz="2000" b="0" baseline="0"/>
        </a:p>
        <a:p>
          <a:pPr algn="l"/>
          <a:r>
            <a:rPr lang="fr-FR" sz="2000" b="0" baseline="0"/>
            <a:t>	- Le formulaire inclut des formules de calculs, certaines 	cellules sont donc vérouillées, vous ne pourrez pas les 	modifier. </a:t>
          </a:r>
        </a:p>
        <a:p>
          <a:pPr algn="l"/>
          <a:endParaRPr lang="fr-FR" sz="2000" b="0" baseline="0"/>
        </a:p>
        <a:p>
          <a:pPr algn="l"/>
          <a:r>
            <a:rPr lang="fr-FR" sz="2000" b="1" baseline="0"/>
            <a:t>4. Sauvegarde régulière ! </a:t>
          </a:r>
        </a:p>
        <a:p>
          <a:pPr algn="l"/>
          <a:endParaRPr lang="fr-FR" sz="2000" b="0" baseline="0"/>
        </a:p>
        <a:p>
          <a:pPr algn="l"/>
          <a:r>
            <a:rPr lang="fr-FR" sz="2000" b="0" baseline="0"/>
            <a:t>	- Enregistrez votre formulaire régulièrement.</a:t>
          </a:r>
        </a:p>
        <a:p>
          <a:pPr algn="l"/>
          <a:endParaRPr lang="fr-FR" sz="2000" b="0" baseline="0"/>
        </a:p>
        <a:p>
          <a:pPr algn="l"/>
          <a:r>
            <a:rPr lang="fr-FR" sz="2000" b="1" baseline="0">
              <a:solidFill>
                <a:sysClr val="windowText" lastClr="000000"/>
              </a:solidFill>
            </a:rPr>
            <a:t>Note : Si besoin vous pouvez zoomer le document en utilisant l'option en bas à droite pour une meilleure visibilité.</a:t>
          </a:r>
        </a:p>
      </xdr:txBody>
    </xdr:sp>
    <xdr:clientData/>
  </xdr:twoCellAnchor>
  <xdr:oneCellAnchor>
    <xdr:from>
      <xdr:col>3</xdr:col>
      <xdr:colOff>3429000</xdr:colOff>
      <xdr:row>0</xdr:row>
      <xdr:rowOff>0</xdr:rowOff>
    </xdr:from>
    <xdr:ext cx="1314438" cy="1322917"/>
    <xdr:pic>
      <xdr:nvPicPr>
        <xdr:cNvPr id="16" name="Image 15">
          <a:extLst>
            <a:ext uri="{FF2B5EF4-FFF2-40B4-BE49-F238E27FC236}">
              <a16:creationId xmlns:a16="http://schemas.microsoft.com/office/drawing/2014/main" id="{DBBF5D01-B70B-4669-BA1F-6D51F8499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157900" y="0"/>
          <a:ext cx="1314438" cy="1322917"/>
        </a:xfrm>
        <a:prstGeom prst="rect">
          <a:avLst/>
        </a:prstGeom>
      </xdr:spPr>
    </xdr:pic>
    <xdr:clientData/>
  </xdr:oneCellAnchor>
  <xdr:twoCellAnchor>
    <xdr:from>
      <xdr:col>4</xdr:col>
      <xdr:colOff>617538</xdr:colOff>
      <xdr:row>28</xdr:row>
      <xdr:rowOff>177800</xdr:rowOff>
    </xdr:from>
    <xdr:to>
      <xdr:col>7</xdr:col>
      <xdr:colOff>146050</xdr:colOff>
      <xdr:row>30</xdr:row>
      <xdr:rowOff>0</xdr:rowOff>
    </xdr:to>
    <xdr:sp macro="" textlink="">
      <xdr:nvSpPr>
        <xdr:cNvPr id="17" name="ZoneTexte 16">
          <a:extLst>
            <a:ext uri="{FF2B5EF4-FFF2-40B4-BE49-F238E27FC236}">
              <a16:creationId xmlns:a16="http://schemas.microsoft.com/office/drawing/2014/main" id="{6BD4EE5A-C297-41E1-8794-C31C529E6F9D}"/>
            </a:ext>
          </a:extLst>
        </xdr:cNvPr>
        <xdr:cNvSpPr txBox="1"/>
      </xdr:nvSpPr>
      <xdr:spPr>
        <a:xfrm>
          <a:off x="23915688" y="10293350"/>
          <a:ext cx="4672012" cy="73660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>
    <xdr:from>
      <xdr:col>6</xdr:col>
      <xdr:colOff>35379</xdr:colOff>
      <xdr:row>39</xdr:row>
      <xdr:rowOff>307522</xdr:rowOff>
    </xdr:from>
    <xdr:to>
      <xdr:col>6</xdr:col>
      <xdr:colOff>2948820</xdr:colOff>
      <xdr:row>40</xdr:row>
      <xdr:rowOff>193750</xdr:rowOff>
    </xdr:to>
    <xdr:sp macro="" textlink="">
      <xdr:nvSpPr>
        <xdr:cNvPr id="21" name="Légende encadrée 2 32">
          <a:extLst>
            <a:ext uri="{FF2B5EF4-FFF2-40B4-BE49-F238E27FC236}">
              <a16:creationId xmlns:a16="http://schemas.microsoft.com/office/drawing/2014/main" id="{35C94F07-0499-4FE8-9B74-F10A8EB3397E}"/>
            </a:ext>
          </a:extLst>
        </xdr:cNvPr>
        <xdr:cNvSpPr/>
      </xdr:nvSpPr>
      <xdr:spPr>
        <a:xfrm>
          <a:off x="49994004" y="15061747"/>
          <a:ext cx="2913441" cy="495828"/>
        </a:xfrm>
        <a:prstGeom prst="borderCallout2">
          <a:avLst>
            <a:gd name="adj1" fmla="val 40179"/>
            <a:gd name="adj2" fmla="val 343"/>
            <a:gd name="adj3" fmla="val 18750"/>
            <a:gd name="adj4" fmla="val -16667"/>
            <a:gd name="adj5" fmla="val 112500"/>
            <a:gd name="adj6" fmla="val -46667"/>
          </a:avLst>
        </a:prstGeom>
        <a:noFill/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400" b="1">
              <a:solidFill>
                <a:sysClr val="windowText" lastClr="000000"/>
              </a:solidFill>
            </a:rPr>
            <a:t>Réponse </a:t>
          </a:r>
          <a:r>
            <a:rPr lang="fr-FR" sz="1400" b="1" baseline="0">
              <a:solidFill>
                <a:sysClr val="windowText" lastClr="000000"/>
              </a:solidFill>
            </a:rPr>
            <a:t>à sélectionner</a:t>
          </a:r>
          <a:endParaRPr lang="fr-FR" sz="1400" b="1">
            <a:solidFill>
              <a:sysClr val="windowText" lastClr="00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PECTACLE/COMMUN/6-%20AIDES%20AUX%20PROJETS/2024/SESSION%202/2024%20Tableau%20de%20suivi%20AAP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ivi AAP2"/>
      <sheetName val="Feuil2"/>
      <sheetName val="STATS"/>
      <sheetName val="récap dossier"/>
      <sheetName val="lieux"/>
      <sheetName val="2023-2024"/>
      <sheetName val="récap"/>
      <sheetName val="RECAP CAB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1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5" Type="http://schemas.openxmlformats.org/officeDocument/2006/relationships/printerSettings" Target="../printerSettings/printerSettings16.bin"/><Relationship Id="rId4" Type="http://schemas.openxmlformats.org/officeDocument/2006/relationships/printerSettings" Target="../printerSettings/printerSettings1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B2:AH170"/>
  <sheetViews>
    <sheetView showGridLines="0" tabSelected="1" zoomScale="50" zoomScaleNormal="50" workbookViewId="0">
      <selection activeCell="C12" sqref="C12"/>
    </sheetView>
  </sheetViews>
  <sheetFormatPr baseColWidth="10" defaultColWidth="10.81640625" defaultRowHeight="21.5" x14ac:dyDescent="0.35"/>
  <cols>
    <col min="1" max="1" width="4.26953125" style="32" customWidth="1"/>
    <col min="2" max="2" width="193" style="325" customWidth="1"/>
    <col min="3" max="3" width="115.7265625" style="38" customWidth="1"/>
    <col min="4" max="4" width="9.7265625" style="34" customWidth="1"/>
    <col min="5" max="5" width="25.7265625" style="32" customWidth="1"/>
    <col min="6" max="23" width="10.81640625" style="32"/>
    <col min="24" max="24" width="67" style="32" customWidth="1"/>
    <col min="25" max="25" width="118.1796875" style="32" customWidth="1"/>
    <col min="26" max="26" width="9.453125" style="32" customWidth="1"/>
    <col min="27" max="27" width="10.81640625" style="32"/>
    <col min="28" max="28" width="56.81640625" style="32" customWidth="1"/>
    <col min="29" max="29" width="10.81640625" style="32"/>
    <col min="30" max="30" width="10.81640625" style="32" customWidth="1"/>
    <col min="31" max="16384" width="10.81640625" style="32"/>
  </cols>
  <sheetData>
    <row r="2" spans="2:34" ht="18.5" x14ac:dyDescent="0.35">
      <c r="B2" s="324"/>
      <c r="C2" s="32"/>
      <c r="D2" s="32"/>
      <c r="X2" s="43"/>
    </row>
    <row r="3" spans="2:34" ht="18.5" x14ac:dyDescent="0.35">
      <c r="B3" s="324"/>
      <c r="C3" s="32"/>
      <c r="D3" s="32"/>
      <c r="X3" s="43"/>
      <c r="AH3" s="43"/>
    </row>
    <row r="4" spans="2:34" ht="18.5" x14ac:dyDescent="0.35">
      <c r="B4" s="324"/>
      <c r="D4" s="32"/>
      <c r="X4" s="43"/>
      <c r="AH4" s="43"/>
    </row>
    <row r="5" spans="2:34" ht="18.5" x14ac:dyDescent="0.35">
      <c r="B5" s="324"/>
      <c r="D5" s="32"/>
      <c r="X5" s="43"/>
      <c r="AH5" s="43"/>
    </row>
    <row r="6" spans="2:34" ht="18.5" x14ac:dyDescent="0.35">
      <c r="B6" s="324"/>
      <c r="D6" s="32"/>
      <c r="X6" s="43"/>
      <c r="AH6" s="43"/>
    </row>
    <row r="7" spans="2:34" x14ac:dyDescent="0.35">
      <c r="B7" s="324"/>
      <c r="C7" s="75" t="s">
        <v>118</v>
      </c>
      <c r="D7" s="32"/>
      <c r="X7" s="43"/>
      <c r="AH7" s="43"/>
    </row>
    <row r="8" spans="2:34" ht="18.5" x14ac:dyDescent="0.35">
      <c r="B8" s="324"/>
      <c r="D8" s="32"/>
      <c r="X8" s="43"/>
      <c r="AH8" s="43"/>
    </row>
    <row r="9" spans="2:34" ht="31.5" customHeight="1" x14ac:dyDescent="0.35">
      <c r="B9" s="324"/>
      <c r="C9" s="74" t="s">
        <v>421</v>
      </c>
      <c r="D9" s="32"/>
      <c r="X9" s="43"/>
      <c r="AH9" s="43"/>
    </row>
    <row r="10" spans="2:34" ht="18.5" x14ac:dyDescent="0.35">
      <c r="B10" s="324"/>
      <c r="C10" s="32"/>
      <c r="D10" s="32"/>
      <c r="X10" s="43"/>
      <c r="AH10" s="43"/>
    </row>
    <row r="11" spans="2:34" ht="24" x14ac:dyDescent="0.35">
      <c r="B11" s="324"/>
      <c r="C11" s="76" t="s">
        <v>434</v>
      </c>
      <c r="D11" s="32"/>
      <c r="X11" s="43"/>
      <c r="AH11" s="43"/>
    </row>
    <row r="12" spans="2:34" ht="18.5" x14ac:dyDescent="0.35">
      <c r="B12" s="324"/>
      <c r="C12" s="32"/>
      <c r="D12" s="32"/>
      <c r="X12" s="43"/>
      <c r="AH12" s="43"/>
    </row>
    <row r="13" spans="2:34" ht="22" thickBot="1" x14ac:dyDescent="0.4">
      <c r="X13" s="44"/>
      <c r="AH13" s="44"/>
    </row>
    <row r="14" spans="2:34" ht="28" thickBot="1" x14ac:dyDescent="0.4">
      <c r="C14" s="72" t="s">
        <v>80</v>
      </c>
      <c r="X14" s="44"/>
      <c r="AH14" s="44"/>
    </row>
    <row r="15" spans="2:34" x14ac:dyDescent="0.35">
      <c r="X15" s="44"/>
      <c r="AH15" s="44"/>
    </row>
    <row r="16" spans="2:34" ht="39" customHeight="1" x14ac:dyDescent="0.35">
      <c r="C16" s="71" t="s">
        <v>81</v>
      </c>
      <c r="X16" s="44"/>
      <c r="AH16" s="44"/>
    </row>
    <row r="17" spans="2:34" x14ac:dyDescent="0.35">
      <c r="X17" s="44"/>
      <c r="AH17" s="44"/>
    </row>
    <row r="18" spans="2:34" ht="48" customHeight="1" x14ac:dyDescent="0.35">
      <c r="B18" s="325" t="s">
        <v>86</v>
      </c>
      <c r="C18" s="64"/>
      <c r="D18" s="35" t="str">
        <f>IF(C18="","","P")</f>
        <v/>
      </c>
      <c r="X18" s="44"/>
      <c r="AH18" s="44"/>
    </row>
    <row r="19" spans="2:34" x14ac:dyDescent="0.35">
      <c r="X19" s="44"/>
      <c r="AH19" s="44"/>
    </row>
    <row r="20" spans="2:34" ht="58.5" customHeight="1" x14ac:dyDescent="0.35">
      <c r="B20" s="325" t="s">
        <v>87</v>
      </c>
      <c r="C20" s="65"/>
      <c r="D20" s="35" t="str">
        <f>IF(C20="","","P")</f>
        <v/>
      </c>
      <c r="X20" s="44"/>
      <c r="AH20" s="44"/>
    </row>
    <row r="21" spans="2:34" x14ac:dyDescent="0.35">
      <c r="X21" s="44"/>
      <c r="AH21" s="44"/>
    </row>
    <row r="22" spans="2:34" ht="48" customHeight="1" x14ac:dyDescent="0.35">
      <c r="B22" s="325" t="s">
        <v>88</v>
      </c>
      <c r="C22" s="65"/>
      <c r="D22" s="35" t="str">
        <f>IF(C22="","","P")</f>
        <v/>
      </c>
      <c r="X22" s="44"/>
      <c r="AH22" s="44"/>
    </row>
    <row r="23" spans="2:34" x14ac:dyDescent="0.35">
      <c r="X23" s="44"/>
      <c r="AH23" s="44"/>
    </row>
    <row r="24" spans="2:34" ht="48" customHeight="1" x14ac:dyDescent="0.35">
      <c r="B24" s="325" t="s">
        <v>89</v>
      </c>
      <c r="C24" s="65"/>
      <c r="D24" s="35" t="str">
        <f>IF(C24="","","P")</f>
        <v/>
      </c>
      <c r="X24" s="44"/>
      <c r="AH24" s="44"/>
    </row>
    <row r="25" spans="2:34" x14ac:dyDescent="0.35">
      <c r="X25" s="44"/>
      <c r="AH25" s="44"/>
    </row>
    <row r="26" spans="2:34" ht="48" customHeight="1" x14ac:dyDescent="0.35">
      <c r="B26" s="326" t="s">
        <v>347</v>
      </c>
      <c r="C26" s="65"/>
      <c r="D26" s="35" t="str">
        <f>IF(C26="","","P")</f>
        <v/>
      </c>
      <c r="E26" s="56">
        <f>C26</f>
        <v>0</v>
      </c>
      <c r="X26" s="44"/>
      <c r="AH26" s="44"/>
    </row>
    <row r="27" spans="2:34" x14ac:dyDescent="0.35">
      <c r="E27" s="33"/>
      <c r="X27" s="45"/>
      <c r="AH27" s="45"/>
    </row>
    <row r="28" spans="2:34" ht="34" customHeight="1" x14ac:dyDescent="0.35">
      <c r="B28" s="327" t="s">
        <v>121</v>
      </c>
      <c r="C28" s="63"/>
      <c r="D28" s="35" t="str">
        <f>IF(C28="","","P")</f>
        <v/>
      </c>
      <c r="E28" s="55">
        <f>C28</f>
        <v>0</v>
      </c>
    </row>
    <row r="29" spans="2:34" ht="38.15" customHeight="1" x14ac:dyDescent="0.35">
      <c r="B29" s="327" t="s">
        <v>138</v>
      </c>
      <c r="C29" s="88"/>
      <c r="D29" s="35"/>
      <c r="E29" s="55"/>
      <c r="X29" s="44"/>
      <c r="AH29" s="44"/>
    </row>
    <row r="30" spans="2:34" x14ac:dyDescent="0.35">
      <c r="X30" s="44"/>
      <c r="AH30" s="44"/>
    </row>
    <row r="31" spans="2:34" ht="41.5" customHeight="1" x14ac:dyDescent="0.35">
      <c r="B31" s="325" t="s">
        <v>136</v>
      </c>
      <c r="C31" s="63"/>
      <c r="D31" s="35" t="str">
        <f>IF(C31="","","P")</f>
        <v/>
      </c>
      <c r="X31" s="44"/>
      <c r="AH31" s="44"/>
    </row>
    <row r="32" spans="2:34" x14ac:dyDescent="0.35">
      <c r="X32" s="44"/>
      <c r="AH32" s="44"/>
    </row>
    <row r="33" spans="2:34" ht="48" customHeight="1" x14ac:dyDescent="0.35">
      <c r="B33" s="325" t="s">
        <v>90</v>
      </c>
      <c r="C33" s="63"/>
      <c r="D33" s="35" t="str">
        <f>IF(C33="","","P")</f>
        <v/>
      </c>
      <c r="X33" s="45"/>
      <c r="AH33" s="45"/>
    </row>
    <row r="34" spans="2:34" x14ac:dyDescent="0.35">
      <c r="X34" s="44"/>
      <c r="AH34" s="44"/>
    </row>
    <row r="35" spans="2:34" ht="60.75" customHeight="1" x14ac:dyDescent="0.35">
      <c r="B35" s="327" t="s">
        <v>119</v>
      </c>
      <c r="C35" s="63"/>
      <c r="D35" s="35" t="str">
        <f>IF(C35="","","P")</f>
        <v/>
      </c>
      <c r="E35" s="274" t="str">
        <f>IF(C35="","",C35)</f>
        <v/>
      </c>
      <c r="X35" s="45"/>
      <c r="AH35" s="45"/>
    </row>
    <row r="36" spans="2:34" x14ac:dyDescent="0.35">
      <c r="X36" s="44"/>
      <c r="AH36" s="44"/>
    </row>
    <row r="37" spans="2:34" ht="48" customHeight="1" x14ac:dyDescent="0.35">
      <c r="B37" s="327" t="s">
        <v>122</v>
      </c>
      <c r="C37" s="77"/>
      <c r="D37" s="35" t="str">
        <f>IF(C37="","","P")</f>
        <v/>
      </c>
      <c r="X37" s="45"/>
      <c r="AH37" s="45"/>
    </row>
    <row r="38" spans="2:34" x14ac:dyDescent="0.35">
      <c r="X38" s="44"/>
      <c r="AH38" s="44"/>
    </row>
    <row r="39" spans="2:34" ht="48" customHeight="1" x14ac:dyDescent="0.35">
      <c r="B39" s="325" t="s">
        <v>91</v>
      </c>
      <c r="C39" s="67"/>
      <c r="D39" s="35" t="str">
        <f>IF(C39="","","P")</f>
        <v/>
      </c>
    </row>
    <row r="40" spans="2:34" x14ac:dyDescent="0.35">
      <c r="X40" s="44"/>
      <c r="AH40" s="44"/>
    </row>
    <row r="41" spans="2:34" ht="47.15" customHeight="1" x14ac:dyDescent="0.35">
      <c r="B41" s="325" t="s">
        <v>92</v>
      </c>
      <c r="C41" s="63"/>
      <c r="D41" s="35" t="str">
        <f>IF(C41="","","P")</f>
        <v/>
      </c>
      <c r="X41" s="44"/>
      <c r="AH41" s="44"/>
    </row>
    <row r="42" spans="2:34" hidden="1" x14ac:dyDescent="0.35">
      <c r="X42" s="44"/>
      <c r="AH42" s="44"/>
    </row>
    <row r="43" spans="2:34" x14ac:dyDescent="0.35">
      <c r="X43" s="44"/>
      <c r="AH43" s="44"/>
    </row>
    <row r="44" spans="2:34" ht="45" customHeight="1" x14ac:dyDescent="0.35">
      <c r="B44" s="325" t="s">
        <v>196</v>
      </c>
      <c r="C44" s="63"/>
      <c r="D44" s="35" t="str">
        <f>IF(C44="","","P")</f>
        <v/>
      </c>
      <c r="X44" s="44"/>
      <c r="AH44" s="44"/>
    </row>
    <row r="45" spans="2:34" x14ac:dyDescent="0.35">
      <c r="X45" s="44"/>
      <c r="AH45" s="44"/>
    </row>
    <row r="46" spans="2:34" ht="36" customHeight="1" x14ac:dyDescent="0.35">
      <c r="X46" s="44"/>
      <c r="AH46" s="44"/>
    </row>
    <row r="47" spans="2:34" ht="46" customHeight="1" x14ac:dyDescent="0.35">
      <c r="C47" s="73" t="s">
        <v>133</v>
      </c>
      <c r="J47" s="81"/>
    </row>
    <row r="48" spans="2:34" ht="49.5" customHeight="1" x14ac:dyDescent="0.35">
      <c r="X48" s="44"/>
      <c r="AH48" s="44"/>
    </row>
    <row r="49" spans="2:34" ht="48" customHeight="1" x14ac:dyDescent="0.35">
      <c r="B49" s="325" t="s">
        <v>86</v>
      </c>
      <c r="C49" s="65"/>
      <c r="D49" s="35" t="str">
        <f>IF(C49="","","P")</f>
        <v/>
      </c>
    </row>
    <row r="50" spans="2:34" ht="21.75" customHeight="1" x14ac:dyDescent="0.35">
      <c r="X50" s="44"/>
      <c r="AH50" s="44"/>
    </row>
    <row r="51" spans="2:34" ht="48" customHeight="1" x14ac:dyDescent="0.35">
      <c r="B51" s="325" t="s">
        <v>87</v>
      </c>
      <c r="C51" s="65"/>
      <c r="D51" s="35" t="str">
        <f>IF(C51="","","P")</f>
        <v/>
      </c>
    </row>
    <row r="52" spans="2:34" ht="21" customHeight="1" x14ac:dyDescent="0.35">
      <c r="X52" s="44"/>
      <c r="AH52" s="44"/>
    </row>
    <row r="53" spans="2:34" ht="48" customHeight="1" x14ac:dyDescent="0.35">
      <c r="B53" s="325" t="s">
        <v>88</v>
      </c>
      <c r="C53" s="65"/>
      <c r="D53" s="35" t="str">
        <f>IF(C53="","","P")</f>
        <v/>
      </c>
    </row>
    <row r="54" spans="2:34" ht="28.5" customHeight="1" x14ac:dyDescent="0.35">
      <c r="X54" s="45"/>
      <c r="AH54" s="45"/>
    </row>
    <row r="55" spans="2:34" ht="45" customHeight="1" x14ac:dyDescent="0.35">
      <c r="B55" s="325" t="s">
        <v>89</v>
      </c>
      <c r="C55" s="65"/>
      <c r="D55" s="35" t="str">
        <f>IF(C55="","","P")</f>
        <v/>
      </c>
      <c r="X55" s="44"/>
      <c r="AH55" s="44"/>
    </row>
    <row r="56" spans="2:34" ht="22.5" customHeight="1" x14ac:dyDescent="0.35">
      <c r="B56" s="328"/>
      <c r="X56" s="44"/>
      <c r="AH56" s="44"/>
    </row>
    <row r="57" spans="2:34" ht="46.5" customHeight="1" x14ac:dyDescent="0.35">
      <c r="B57" s="326" t="s">
        <v>347</v>
      </c>
      <c r="C57" s="63"/>
      <c r="D57" s="35" t="str">
        <f>IF(C57="","","P")</f>
        <v/>
      </c>
      <c r="E57" s="56">
        <f>C57</f>
        <v>0</v>
      </c>
      <c r="X57" s="44"/>
      <c r="AH57" s="44"/>
    </row>
    <row r="58" spans="2:34" x14ac:dyDescent="0.35">
      <c r="X58" s="44"/>
      <c r="AH58" s="44"/>
    </row>
    <row r="59" spans="2:34" ht="42.75" customHeight="1" x14ac:dyDescent="0.35">
      <c r="B59" s="325" t="s">
        <v>90</v>
      </c>
      <c r="C59" s="63"/>
      <c r="D59" s="35" t="str">
        <f>IF(C59="","","P")</f>
        <v/>
      </c>
      <c r="X59" s="44"/>
      <c r="AH59" s="44"/>
    </row>
    <row r="60" spans="2:34" x14ac:dyDescent="0.35">
      <c r="X60" s="44"/>
      <c r="AH60" s="44"/>
    </row>
    <row r="61" spans="2:34" ht="33" customHeight="1" x14ac:dyDescent="0.35">
      <c r="B61" s="327" t="s">
        <v>119</v>
      </c>
      <c r="C61" s="63"/>
      <c r="D61" s="35" t="str">
        <f>IF(C61="","","P")</f>
        <v/>
      </c>
      <c r="X61" s="44"/>
      <c r="AH61" s="44"/>
    </row>
    <row r="62" spans="2:34" x14ac:dyDescent="0.35">
      <c r="X62" s="44"/>
      <c r="AH62" s="44"/>
    </row>
    <row r="63" spans="2:34" ht="38.25" customHeight="1" x14ac:dyDescent="0.35">
      <c r="B63" s="325" t="s">
        <v>91</v>
      </c>
      <c r="C63" s="65"/>
      <c r="D63" s="35" t="str">
        <f>IF(C63="","","P")</f>
        <v/>
      </c>
      <c r="X63" s="44"/>
      <c r="AH63" s="44"/>
    </row>
    <row r="64" spans="2:34" x14ac:dyDescent="0.35">
      <c r="X64" s="44"/>
      <c r="AH64" s="44"/>
    </row>
    <row r="65" spans="2:34" ht="40.5" customHeight="1" x14ac:dyDescent="0.35">
      <c r="B65" s="325" t="s">
        <v>92</v>
      </c>
      <c r="C65" s="63"/>
      <c r="D65" s="35" t="str">
        <f>IF(C65="","","P")</f>
        <v/>
      </c>
      <c r="F65" s="56"/>
      <c r="G65" s="56"/>
      <c r="H65" s="56"/>
      <c r="I65" s="56"/>
      <c r="J65" s="56"/>
      <c r="K65" s="56"/>
      <c r="L65" s="56"/>
      <c r="M65" s="56"/>
      <c r="X65" s="45"/>
      <c r="AH65" s="45"/>
    </row>
    <row r="66" spans="2:34" x14ac:dyDescent="0.35">
      <c r="E66" s="78"/>
      <c r="F66" s="78"/>
      <c r="G66" s="56"/>
      <c r="H66" s="56"/>
      <c r="I66" s="56"/>
      <c r="J66" s="56"/>
      <c r="K66" s="56"/>
      <c r="L66" s="56"/>
      <c r="M66" s="56"/>
      <c r="N66" s="62"/>
      <c r="O66" s="62"/>
      <c r="Y66" s="62"/>
    </row>
    <row r="67" spans="2:34" ht="22" thickBot="1" x14ac:dyDescent="0.4">
      <c r="E67" s="78"/>
      <c r="F67" s="78"/>
      <c r="G67" s="56"/>
      <c r="H67" s="56"/>
      <c r="I67" s="56"/>
      <c r="J67" s="56"/>
      <c r="K67" s="56"/>
      <c r="L67" s="56"/>
      <c r="M67" s="56"/>
      <c r="N67" s="78"/>
      <c r="O67" s="62"/>
      <c r="Y67" s="62"/>
    </row>
    <row r="68" spans="2:34" ht="30" customHeight="1" thickBot="1" x14ac:dyDescent="0.4">
      <c r="C68" s="50" t="s">
        <v>82</v>
      </c>
      <c r="E68" s="78"/>
      <c r="F68" s="78"/>
      <c r="G68" s="56"/>
      <c r="H68" s="56"/>
      <c r="I68" s="56" t="s">
        <v>94</v>
      </c>
      <c r="J68" s="56"/>
      <c r="K68" s="56"/>
      <c r="L68" s="56"/>
      <c r="M68" s="56"/>
      <c r="N68" s="78"/>
      <c r="O68" s="62"/>
      <c r="X68" s="44"/>
      <c r="Y68" s="62"/>
      <c r="AH68" s="44"/>
    </row>
    <row r="69" spans="2:34" x14ac:dyDescent="0.35">
      <c r="E69" s="78"/>
      <c r="F69" s="78"/>
      <c r="G69" s="56"/>
      <c r="H69" s="56"/>
      <c r="I69" s="56" t="s">
        <v>98</v>
      </c>
      <c r="J69" s="56"/>
      <c r="K69" s="56"/>
      <c r="L69" s="56"/>
      <c r="M69" s="56"/>
      <c r="N69" s="78"/>
      <c r="O69" s="62"/>
      <c r="X69" s="45"/>
      <c r="Y69" s="62"/>
      <c r="AH69" s="45"/>
    </row>
    <row r="70" spans="2:34" ht="48" customHeight="1" x14ac:dyDescent="0.35">
      <c r="B70" s="325" t="s">
        <v>93</v>
      </c>
      <c r="C70" s="65"/>
      <c r="D70" s="35" t="str">
        <f>IF(C70="","","P")</f>
        <v/>
      </c>
      <c r="E70" s="56" t="str">
        <f>IF(C70="","",C70)</f>
        <v/>
      </c>
      <c r="F70" s="78"/>
      <c r="G70" s="56"/>
      <c r="H70" s="56"/>
      <c r="I70" s="56" t="s">
        <v>95</v>
      </c>
      <c r="J70" s="56"/>
      <c r="K70" s="56"/>
      <c r="L70" s="56"/>
      <c r="M70" s="56"/>
      <c r="N70" s="78"/>
      <c r="O70" s="62"/>
      <c r="X70" s="44"/>
      <c r="Y70" s="62"/>
      <c r="AH70" s="44"/>
    </row>
    <row r="71" spans="2:34" x14ac:dyDescent="0.35">
      <c r="E71" s="78"/>
      <c r="F71" s="78"/>
      <c r="G71" s="56"/>
      <c r="H71" s="56"/>
      <c r="I71" s="56" t="s">
        <v>96</v>
      </c>
      <c r="J71" s="56"/>
      <c r="K71" s="56"/>
      <c r="L71" s="56"/>
      <c r="M71" s="56"/>
      <c r="N71" s="78"/>
      <c r="O71" s="62"/>
      <c r="X71" s="44"/>
      <c r="Y71" s="62"/>
      <c r="AH71" s="44"/>
    </row>
    <row r="72" spans="2:34" ht="48" customHeight="1" x14ac:dyDescent="0.35">
      <c r="B72" s="327" t="s">
        <v>123</v>
      </c>
      <c r="C72" s="65"/>
      <c r="D72" s="35" t="str">
        <f>IF(C72="","","P")</f>
        <v/>
      </c>
      <c r="E72" s="80" t="str">
        <f>IF(C72="","",C72)</f>
        <v/>
      </c>
      <c r="F72" s="78"/>
      <c r="G72" s="56">
        <f>C72</f>
        <v>0</v>
      </c>
      <c r="H72" s="56"/>
      <c r="I72" s="56" t="s">
        <v>97</v>
      </c>
      <c r="J72" s="56"/>
      <c r="K72" s="56"/>
      <c r="L72" s="56" t="str">
        <f>IF(C72=I70,"4ème com",IF(C72=I71,"4ème com",IF(C72=I72,"4ème com",IF(C72=I74,"4ème com",IF(C72=I75,"4ème com",IF(C72=I68,"Théâtre",IF(C72=I69,"Danse",IF(C72=I73,C73,IF(C72="","0")))))))))</f>
        <v>0</v>
      </c>
      <c r="M72" s="56"/>
      <c r="N72" s="78"/>
      <c r="O72" s="62"/>
      <c r="X72" s="44"/>
      <c r="Y72" s="62"/>
      <c r="AH72" s="44"/>
    </row>
    <row r="73" spans="2:34" ht="30.75" customHeight="1" x14ac:dyDescent="0.35">
      <c r="B73" s="327" t="s">
        <v>132</v>
      </c>
      <c r="C73" s="66"/>
      <c r="D73" s="35" t="str">
        <f>IF(C73="","","P")</f>
        <v/>
      </c>
      <c r="E73" s="78"/>
      <c r="F73" s="78"/>
      <c r="G73" s="56"/>
      <c r="H73" s="56"/>
      <c r="I73" s="56" t="s">
        <v>131</v>
      </c>
      <c r="J73" s="56"/>
      <c r="K73" s="56"/>
      <c r="L73" s="56"/>
      <c r="M73" s="56"/>
      <c r="N73" s="78"/>
      <c r="O73" s="62"/>
      <c r="Y73" s="62"/>
    </row>
    <row r="74" spans="2:34" ht="29.25" customHeight="1" x14ac:dyDescent="0.35">
      <c r="E74" s="78"/>
      <c r="F74" s="78"/>
      <c r="G74" s="56"/>
      <c r="H74" s="56"/>
      <c r="I74" s="56" t="s">
        <v>100</v>
      </c>
      <c r="J74" s="56"/>
      <c r="K74" s="56"/>
      <c r="L74" s="56"/>
      <c r="M74" s="56"/>
      <c r="N74" s="78"/>
      <c r="O74" s="62"/>
      <c r="X74" s="55"/>
      <c r="Y74" s="62"/>
      <c r="AH74" s="55"/>
    </row>
    <row r="75" spans="2:34" ht="34.5" customHeight="1" x14ac:dyDescent="0.35">
      <c r="B75" s="327" t="s">
        <v>341</v>
      </c>
      <c r="C75" s="65"/>
      <c r="D75" s="35" t="str">
        <f>IF(C75="","","P")</f>
        <v/>
      </c>
      <c r="E75" s="78"/>
      <c r="F75" s="78"/>
      <c r="G75" s="56"/>
      <c r="H75" s="56"/>
      <c r="I75" s="56" t="s">
        <v>99</v>
      </c>
      <c r="J75" s="56"/>
      <c r="K75" s="56"/>
      <c r="L75" s="56"/>
      <c r="M75" s="56"/>
      <c r="N75" s="78"/>
      <c r="O75" s="62"/>
      <c r="X75" s="92"/>
      <c r="Y75" s="62"/>
      <c r="AH75" s="92"/>
    </row>
    <row r="76" spans="2:34" ht="27" customHeight="1" x14ac:dyDescent="0.35">
      <c r="E76" s="78"/>
      <c r="F76" s="78"/>
      <c r="G76" s="78"/>
      <c r="H76" s="78"/>
      <c r="I76" s="78"/>
      <c r="J76" s="78"/>
      <c r="K76" s="78"/>
      <c r="L76" s="78"/>
      <c r="M76" s="78"/>
      <c r="N76" s="78"/>
      <c r="X76" s="44"/>
      <c r="AH76" s="44"/>
    </row>
    <row r="77" spans="2:34" ht="36" customHeight="1" x14ac:dyDescent="0.35">
      <c r="B77" s="325" t="s">
        <v>135</v>
      </c>
      <c r="C77" s="79"/>
      <c r="D77" s="35" t="str">
        <f>IF(C77="","","P")</f>
        <v/>
      </c>
    </row>
    <row r="78" spans="2:34" ht="27" customHeight="1" x14ac:dyDescent="0.35">
      <c r="C78" s="89"/>
      <c r="D78" s="35"/>
      <c r="X78" s="44"/>
      <c r="AH78" s="44"/>
    </row>
    <row r="79" spans="2:34" ht="38.15" customHeight="1" x14ac:dyDescent="0.35">
      <c r="B79" s="325" t="s">
        <v>139</v>
      </c>
      <c r="C79" s="79"/>
      <c r="D79" s="35" t="str">
        <f>IF(C79="","","P")</f>
        <v/>
      </c>
    </row>
    <row r="81" spans="2:34" ht="42.75" customHeight="1" x14ac:dyDescent="0.35">
      <c r="B81" s="327" t="s">
        <v>356</v>
      </c>
      <c r="C81" s="98"/>
      <c r="D81" s="35" t="str">
        <f>IF(C81="","","P")</f>
        <v/>
      </c>
      <c r="X81" s="44"/>
      <c r="AH81" s="44"/>
    </row>
    <row r="82" spans="2:34" ht="22" customHeight="1" x14ac:dyDescent="0.35">
      <c r="B82" s="329"/>
      <c r="C82" s="82"/>
      <c r="D82" s="35"/>
    </row>
    <row r="83" spans="2:34" ht="39" customHeight="1" x14ac:dyDescent="0.35">
      <c r="B83" s="327" t="s">
        <v>137</v>
      </c>
      <c r="C83" s="65"/>
      <c r="D83" s="35" t="str">
        <f>IF(C83="","","P")</f>
        <v/>
      </c>
    </row>
    <row r="84" spans="2:34" x14ac:dyDescent="0.35">
      <c r="X84" s="44"/>
      <c r="AH84" s="44"/>
    </row>
    <row r="85" spans="2:34" ht="33.75" customHeight="1" x14ac:dyDescent="0.35">
      <c r="B85" s="327" t="s">
        <v>83</v>
      </c>
      <c r="C85" s="65"/>
      <c r="D85" s="35" t="str">
        <f>IF(C85="","","P")</f>
        <v/>
      </c>
      <c r="X85" s="44"/>
      <c r="AH85" s="44"/>
    </row>
    <row r="86" spans="2:34" ht="35.15" customHeight="1" x14ac:dyDescent="0.35">
      <c r="B86" s="327" t="s">
        <v>120</v>
      </c>
      <c r="C86" s="66"/>
      <c r="D86" s="35" t="str">
        <f>IF(C86="","","P")</f>
        <v/>
      </c>
      <c r="X86" s="44"/>
      <c r="AH86" s="44"/>
    </row>
    <row r="87" spans="2:34" ht="23.25" customHeight="1" x14ac:dyDescent="0.35">
      <c r="X87" s="44"/>
      <c r="AH87" s="44"/>
    </row>
    <row r="88" spans="2:34" ht="43.5" customHeight="1" x14ac:dyDescent="0.35">
      <c r="B88" s="329" t="s">
        <v>346</v>
      </c>
      <c r="C88" s="65"/>
      <c r="D88" s="35" t="str">
        <f>IF(C88="","","P")</f>
        <v/>
      </c>
      <c r="X88" s="46"/>
      <c r="AH88" s="46"/>
    </row>
    <row r="89" spans="2:34" ht="24.75" customHeight="1" x14ac:dyDescent="0.35">
      <c r="X89" s="44"/>
      <c r="AH89" s="44"/>
    </row>
    <row r="90" spans="2:34" ht="45" customHeight="1" x14ac:dyDescent="0.35">
      <c r="B90" s="329" t="s">
        <v>84</v>
      </c>
      <c r="C90" s="65"/>
      <c r="D90" s="35" t="str">
        <f>IF(C90="","","P")</f>
        <v/>
      </c>
      <c r="P90" s="33"/>
      <c r="Q90" s="33"/>
      <c r="R90" s="33"/>
      <c r="S90" s="33"/>
      <c r="T90" s="33"/>
      <c r="U90" s="33"/>
      <c r="V90" s="33"/>
      <c r="W90" s="33"/>
      <c r="X90" s="44"/>
      <c r="Z90" s="33"/>
      <c r="AA90" s="33"/>
      <c r="AB90" s="33"/>
      <c r="AC90" s="33"/>
      <c r="AD90" s="33"/>
      <c r="AE90" s="33"/>
      <c r="AF90" s="33"/>
      <c r="AG90" s="33"/>
      <c r="AH90" s="44"/>
    </row>
    <row r="91" spans="2:34" ht="23.25" customHeight="1" x14ac:dyDescent="0.35">
      <c r="B91" s="329"/>
      <c r="C91" s="59"/>
      <c r="X91" s="44"/>
      <c r="AH91" s="44"/>
    </row>
    <row r="92" spans="2:34" ht="42" customHeight="1" x14ac:dyDescent="0.35">
      <c r="B92" s="329" t="s">
        <v>85</v>
      </c>
      <c r="C92" s="65"/>
      <c r="D92" s="35" t="str">
        <f>IF(C92="","","P")</f>
        <v/>
      </c>
    </row>
    <row r="93" spans="2:34" ht="43.5" customHeight="1" x14ac:dyDescent="0.35"/>
    <row r="94" spans="2:34" ht="23.25" customHeight="1" thickBot="1" x14ac:dyDescent="0.4">
      <c r="C94" s="39"/>
      <c r="D94" s="36" t="b">
        <f>COUNTIF(D18:D92,"P")=40</f>
        <v>0</v>
      </c>
      <c r="X94" s="44"/>
      <c r="AH94" s="44"/>
    </row>
    <row r="95" spans="2:34" ht="42" customHeight="1" thickBot="1" x14ac:dyDescent="0.4">
      <c r="C95" s="51" t="s">
        <v>425</v>
      </c>
      <c r="X95" s="46"/>
      <c r="AH95" s="46"/>
    </row>
    <row r="96" spans="2:34" ht="25.5" customHeight="1" x14ac:dyDescent="0.35">
      <c r="E96" s="56"/>
      <c r="F96" s="56"/>
      <c r="G96" s="56"/>
      <c r="H96" s="56"/>
      <c r="I96" s="56"/>
      <c r="J96" s="56"/>
      <c r="X96" s="44"/>
      <c r="AH96" s="44"/>
    </row>
    <row r="97" spans="2:34" ht="52" customHeight="1" x14ac:dyDescent="0.35">
      <c r="C97" s="58" t="s">
        <v>130</v>
      </c>
      <c r="E97" s="56"/>
      <c r="F97" s="56"/>
      <c r="G97" s="56"/>
      <c r="H97" s="56"/>
      <c r="I97" s="56"/>
      <c r="J97" s="56"/>
      <c r="X97" s="44"/>
      <c r="AH97" s="44"/>
    </row>
    <row r="98" spans="2:34" ht="20.25" customHeight="1" x14ac:dyDescent="0.35">
      <c r="E98" s="56"/>
      <c r="F98" s="56"/>
      <c r="G98" s="56"/>
      <c r="H98" s="56"/>
      <c r="I98" s="56"/>
      <c r="J98" s="56"/>
      <c r="X98" s="44"/>
      <c r="AH98" s="44"/>
    </row>
    <row r="99" spans="2:34" ht="41.25" customHeight="1" x14ac:dyDescent="0.35">
      <c r="B99" s="325" t="s">
        <v>103</v>
      </c>
      <c r="C99" s="65"/>
      <c r="D99" s="35" t="str">
        <f>IF(C99="","","P")</f>
        <v/>
      </c>
      <c r="E99" s="56"/>
      <c r="F99" s="56"/>
      <c r="G99" s="56" t="s">
        <v>106</v>
      </c>
      <c r="H99" s="56"/>
      <c r="I99" s="56"/>
      <c r="J99" s="56"/>
    </row>
    <row r="100" spans="2:34" ht="15" customHeight="1" x14ac:dyDescent="0.35">
      <c r="C100" s="40"/>
      <c r="D100" s="35"/>
      <c r="E100" s="80"/>
      <c r="F100" s="56"/>
      <c r="G100" s="56" t="s">
        <v>105</v>
      </c>
      <c r="H100" s="56"/>
      <c r="I100" s="56"/>
      <c r="J100" s="56"/>
    </row>
    <row r="101" spans="2:34" ht="40.5" customHeight="1" x14ac:dyDescent="0.35">
      <c r="B101" s="325" t="s">
        <v>126</v>
      </c>
      <c r="C101" s="65"/>
      <c r="D101" s="35" t="str">
        <f>IF(C101="","","P")</f>
        <v/>
      </c>
      <c r="E101" s="80" t="b">
        <f>IF(C101=G102,"M",IF(C101=G99,"H",IF(C101=G100,"F",IF(C101=G101,"NG"))))</f>
        <v>0</v>
      </c>
      <c r="F101" s="56"/>
      <c r="G101" s="56" t="s">
        <v>107</v>
      </c>
      <c r="H101" s="56"/>
      <c r="I101" s="56"/>
      <c r="J101" s="56"/>
      <c r="X101" s="256"/>
      <c r="AH101" s="256"/>
    </row>
    <row r="102" spans="2:34" x14ac:dyDescent="0.35">
      <c r="C102" s="60"/>
      <c r="D102" s="32"/>
      <c r="E102" s="80"/>
      <c r="F102" s="56"/>
      <c r="G102" s="56" t="s">
        <v>125</v>
      </c>
      <c r="H102" s="56"/>
      <c r="I102" s="56"/>
      <c r="J102" s="56"/>
    </row>
    <row r="103" spans="2:34" ht="35.25" customHeight="1" x14ac:dyDescent="0.35">
      <c r="B103" s="327" t="s">
        <v>104</v>
      </c>
      <c r="C103" s="65"/>
      <c r="D103" s="35" t="str">
        <f>IF(C103="","","P")</f>
        <v/>
      </c>
      <c r="E103" s="56"/>
      <c r="F103" s="56"/>
      <c r="G103" s="56"/>
      <c r="H103" s="56"/>
      <c r="I103" s="56"/>
      <c r="J103" s="56"/>
      <c r="X103" s="92"/>
      <c r="AH103" s="92"/>
    </row>
    <row r="104" spans="2:34" x14ac:dyDescent="0.35">
      <c r="B104" s="327"/>
      <c r="C104" s="59"/>
      <c r="X104" s="92"/>
      <c r="AH104" s="92"/>
    </row>
    <row r="105" spans="2:34" ht="59.5" customHeight="1" x14ac:dyDescent="0.35">
      <c r="C105" s="58" t="s">
        <v>129</v>
      </c>
      <c r="X105" s="44"/>
      <c r="AH105" s="44"/>
    </row>
    <row r="107" spans="2:34" ht="47.25" customHeight="1" x14ac:dyDescent="0.35">
      <c r="B107" s="325" t="s">
        <v>103</v>
      </c>
      <c r="C107" s="65"/>
      <c r="D107" s="35" t="str">
        <f>IF(C107="","","P")</f>
        <v/>
      </c>
      <c r="E107" s="56" t="str">
        <f>IF(C107="","",C107)</f>
        <v/>
      </c>
      <c r="X107" s="44"/>
      <c r="AH107" s="44"/>
    </row>
    <row r="108" spans="2:34" ht="17.25" customHeight="1" x14ac:dyDescent="0.35">
      <c r="C108" s="59"/>
      <c r="D108" s="35" t="str">
        <f>IF(C108="","","P")</f>
        <v/>
      </c>
      <c r="X108" s="44"/>
      <c r="AH108" s="44"/>
    </row>
    <row r="109" spans="2:34" ht="45.75" customHeight="1" x14ac:dyDescent="0.35">
      <c r="B109" s="325" t="s">
        <v>127</v>
      </c>
      <c r="C109" s="65"/>
      <c r="D109" s="35" t="str">
        <f>IF(C109="","","P")</f>
        <v/>
      </c>
      <c r="E109" s="80" t="str">
        <f>IF(C109=G102,"M",IF(C109=G99,"H",IF(C109=G100,"F",IF(C109=G101,"NG",IF(C109="","")))))</f>
        <v/>
      </c>
      <c r="X109" s="44"/>
      <c r="AH109" s="44"/>
    </row>
    <row r="110" spans="2:34" ht="16.5" customHeight="1" x14ac:dyDescent="0.35">
      <c r="C110" s="59"/>
      <c r="D110" s="35" t="str">
        <f>IF(C110="","","P")</f>
        <v/>
      </c>
      <c r="X110" s="46"/>
      <c r="AH110" s="46"/>
    </row>
    <row r="111" spans="2:34" ht="42.75" customHeight="1" x14ac:dyDescent="0.35">
      <c r="B111" s="327" t="s">
        <v>134</v>
      </c>
      <c r="C111" s="65"/>
      <c r="D111" s="35" t="str">
        <f>IF(C111="","","P")</f>
        <v/>
      </c>
      <c r="X111" s="257"/>
      <c r="AH111" s="257"/>
    </row>
    <row r="112" spans="2:34" ht="37" customHeight="1" x14ac:dyDescent="0.35">
      <c r="C112" s="59"/>
    </row>
    <row r="113" spans="2:34" ht="69" customHeight="1" x14ac:dyDescent="0.35">
      <c r="C113" s="270" t="s">
        <v>342</v>
      </c>
    </row>
    <row r="114" spans="2:34" ht="15" customHeight="1" x14ac:dyDescent="0.35"/>
    <row r="115" spans="2:34" ht="7.5" customHeight="1" x14ac:dyDescent="0.35">
      <c r="C115" s="44"/>
      <c r="X115" s="44"/>
      <c r="AH115" s="44"/>
    </row>
    <row r="116" spans="2:34" ht="7.5" customHeight="1" x14ac:dyDescent="0.35"/>
    <row r="117" spans="2:34" ht="43" customHeight="1" x14ac:dyDescent="0.35">
      <c r="C117" s="49" t="s">
        <v>108</v>
      </c>
      <c r="X117" s="44"/>
      <c r="AH117" s="44"/>
    </row>
    <row r="118" spans="2:34" ht="21.75" customHeight="1" x14ac:dyDescent="0.35"/>
    <row r="119" spans="2:34" ht="31.5" customHeight="1" x14ac:dyDescent="0.35">
      <c r="B119" s="325" t="s">
        <v>109</v>
      </c>
      <c r="C119" s="65"/>
      <c r="D119" s="35" t="str">
        <f>IF(C119="","","P")</f>
        <v/>
      </c>
      <c r="X119" s="44"/>
      <c r="AH119" s="44"/>
    </row>
    <row r="120" spans="2:34" s="33" customFormat="1" ht="30.75" customHeight="1" x14ac:dyDescent="0.35">
      <c r="B120" s="326"/>
      <c r="C120" s="61"/>
      <c r="D120" s="37"/>
      <c r="P120" s="32"/>
      <c r="Q120" s="32"/>
      <c r="R120" s="32"/>
      <c r="S120" s="32"/>
      <c r="T120" s="32"/>
      <c r="U120" s="32"/>
      <c r="V120" s="32"/>
      <c r="W120" s="32"/>
      <c r="X120" s="32"/>
      <c r="Z120" s="32"/>
      <c r="AA120" s="32"/>
      <c r="AB120" s="32"/>
      <c r="AC120" s="32"/>
      <c r="AD120" s="32"/>
      <c r="AE120" s="32"/>
      <c r="AF120" s="32"/>
      <c r="AG120" s="32"/>
      <c r="AH120" s="32"/>
    </row>
    <row r="121" spans="2:34" ht="37" customHeight="1" x14ac:dyDescent="0.35">
      <c r="B121" s="325" t="s">
        <v>110</v>
      </c>
      <c r="C121" s="65"/>
      <c r="D121" s="35" t="str">
        <f>IF(C121="","","P")</f>
        <v/>
      </c>
      <c r="X121" s="257"/>
      <c r="AH121" s="257"/>
    </row>
    <row r="122" spans="2:34" ht="25.5" customHeight="1" x14ac:dyDescent="0.35">
      <c r="C122" s="61"/>
    </row>
    <row r="123" spans="2:34" ht="36" customHeight="1" x14ac:dyDescent="0.35">
      <c r="B123" s="325" t="s">
        <v>124</v>
      </c>
      <c r="C123" s="65"/>
      <c r="D123" s="35" t="str">
        <f>IF(C123="","","P")</f>
        <v/>
      </c>
      <c r="X123" s="47"/>
      <c r="AH123" s="47"/>
    </row>
    <row r="124" spans="2:34" ht="31.5" customHeight="1" x14ac:dyDescent="0.35"/>
    <row r="125" spans="2:34" ht="35.15" customHeight="1" x14ac:dyDescent="0.35">
      <c r="B125" s="325" t="s">
        <v>72</v>
      </c>
      <c r="C125" s="86">
        <f>(C119+C121+C123)</f>
        <v>0</v>
      </c>
      <c r="D125" s="35" t="str">
        <f>IF(C125="","","P")</f>
        <v>P</v>
      </c>
    </row>
    <row r="127" spans="2:34" ht="39.65" customHeight="1" x14ac:dyDescent="0.35">
      <c r="C127" s="49" t="s">
        <v>111</v>
      </c>
    </row>
    <row r="129" spans="2:4" ht="35.15" customHeight="1" x14ac:dyDescent="0.35">
      <c r="B129" s="325" t="s">
        <v>109</v>
      </c>
      <c r="C129" s="63"/>
      <c r="D129" s="35" t="str">
        <f>IF(C129="","","P")</f>
        <v/>
      </c>
    </row>
    <row r="130" spans="2:4" x14ac:dyDescent="0.35">
      <c r="B130" s="326"/>
      <c r="C130" s="40"/>
    </row>
    <row r="131" spans="2:4" ht="35.15" customHeight="1" x14ac:dyDescent="0.35">
      <c r="B131" s="325" t="s">
        <v>110</v>
      </c>
      <c r="C131" s="63"/>
      <c r="D131" s="35" t="str">
        <f>IF(C131="","","P")</f>
        <v/>
      </c>
    </row>
    <row r="132" spans="2:4" x14ac:dyDescent="0.35">
      <c r="C132" s="40"/>
    </row>
    <row r="133" spans="2:4" ht="35.15" customHeight="1" x14ac:dyDescent="0.35">
      <c r="B133" s="325" t="s">
        <v>124</v>
      </c>
      <c r="C133" s="63"/>
      <c r="D133" s="35" t="str">
        <f>IF(C133="","","P")</f>
        <v/>
      </c>
    </row>
    <row r="135" spans="2:4" ht="35.15" customHeight="1" x14ac:dyDescent="0.35">
      <c r="B135" s="325" t="s">
        <v>72</v>
      </c>
      <c r="C135" s="86">
        <f>(C129+C131+C133)</f>
        <v>0</v>
      </c>
      <c r="D135" s="35" t="str">
        <f>IF(C135="","","P")</f>
        <v>P</v>
      </c>
    </row>
    <row r="137" spans="2:4" ht="26.15" customHeight="1" x14ac:dyDescent="0.35">
      <c r="C137" s="49" t="s">
        <v>112</v>
      </c>
    </row>
    <row r="138" spans="2:4" ht="26.15" customHeight="1" x14ac:dyDescent="0.35">
      <c r="C138" s="41"/>
    </row>
    <row r="139" spans="2:4" ht="35.15" customHeight="1" x14ac:dyDescent="0.35">
      <c r="B139" s="325" t="s">
        <v>109</v>
      </c>
      <c r="C139" s="63"/>
      <c r="D139" s="35" t="str">
        <f>IF(C139="","","P")</f>
        <v/>
      </c>
    </row>
    <row r="140" spans="2:4" x14ac:dyDescent="0.35">
      <c r="B140" s="326"/>
      <c r="C140" s="40"/>
    </row>
    <row r="141" spans="2:4" ht="35.15" customHeight="1" x14ac:dyDescent="0.35">
      <c r="B141" s="325" t="s">
        <v>110</v>
      </c>
      <c r="C141" s="63"/>
      <c r="D141" s="35" t="str">
        <f>IF(C141="","","P")</f>
        <v/>
      </c>
    </row>
    <row r="142" spans="2:4" x14ac:dyDescent="0.35">
      <c r="C142" s="40"/>
    </row>
    <row r="143" spans="2:4" ht="35.15" customHeight="1" x14ac:dyDescent="0.35">
      <c r="B143" s="325" t="s">
        <v>124</v>
      </c>
      <c r="C143" s="63"/>
      <c r="D143" s="35" t="str">
        <f>IF(C143="","","P")</f>
        <v/>
      </c>
    </row>
    <row r="145" spans="2:4" ht="35.15" customHeight="1" x14ac:dyDescent="0.35">
      <c r="B145" s="325" t="s">
        <v>72</v>
      </c>
      <c r="C145" s="86">
        <f>C139+C141+C143</f>
        <v>0</v>
      </c>
      <c r="D145" s="35" t="str">
        <f>IF(C145="","","P")</f>
        <v>P</v>
      </c>
    </row>
    <row r="147" spans="2:4" ht="40" customHeight="1" x14ac:dyDescent="0.35">
      <c r="C147" s="49" t="s">
        <v>345</v>
      </c>
    </row>
    <row r="149" spans="2:4" ht="34.5" customHeight="1" x14ac:dyDescent="0.35">
      <c r="B149" s="325" t="s">
        <v>109</v>
      </c>
      <c r="C149" s="63"/>
      <c r="D149" s="35" t="str">
        <f>IF(C149="","","P")</f>
        <v/>
      </c>
    </row>
    <row r="150" spans="2:4" x14ac:dyDescent="0.35">
      <c r="B150" s="326"/>
      <c r="C150" s="40"/>
    </row>
    <row r="151" spans="2:4" ht="35.15" customHeight="1" x14ac:dyDescent="0.35">
      <c r="B151" s="325" t="s">
        <v>110</v>
      </c>
      <c r="C151" s="63"/>
      <c r="D151" s="35" t="str">
        <f>IF(C151="","","P")</f>
        <v/>
      </c>
    </row>
    <row r="152" spans="2:4" x14ac:dyDescent="0.35">
      <c r="C152" s="40"/>
    </row>
    <row r="153" spans="2:4" ht="35.15" customHeight="1" x14ac:dyDescent="0.35">
      <c r="B153" s="325" t="s">
        <v>124</v>
      </c>
      <c r="C153" s="63"/>
      <c r="D153" s="35" t="str">
        <f>IF(C153="","","P")</f>
        <v/>
      </c>
    </row>
    <row r="155" spans="2:4" ht="35.15" customHeight="1" x14ac:dyDescent="0.35">
      <c r="B155" s="325" t="s">
        <v>72</v>
      </c>
      <c r="C155" s="86">
        <f>SUM(C149+C151+C153)</f>
        <v>0</v>
      </c>
      <c r="D155" s="35" t="str">
        <f>IF(C155="","","P")</f>
        <v>P</v>
      </c>
    </row>
    <row r="156" spans="2:4" ht="35.15" customHeight="1" x14ac:dyDescent="0.35">
      <c r="C156" s="325"/>
      <c r="D156" s="35"/>
    </row>
    <row r="157" spans="2:4" ht="35.15" customHeight="1" x14ac:dyDescent="0.35">
      <c r="B157" s="404" t="s">
        <v>423</v>
      </c>
      <c r="C157" s="86">
        <f>SUM(C125+C135+C145+C155)</f>
        <v>0</v>
      </c>
      <c r="D157" s="35" t="str">
        <f>IF(C157="","","P")</f>
        <v>P</v>
      </c>
    </row>
    <row r="158" spans="2:4" ht="22" thickBot="1" x14ac:dyDescent="0.4"/>
    <row r="159" spans="2:4" ht="24.5" thickBot="1" x14ac:dyDescent="0.4">
      <c r="C159" s="83" t="s">
        <v>113</v>
      </c>
    </row>
    <row r="161" spans="2:26" ht="48" customHeight="1" x14ac:dyDescent="0.35">
      <c r="B161" s="330" t="s">
        <v>114</v>
      </c>
      <c r="C161" s="84"/>
      <c r="D161" s="35" t="str">
        <f>IF(C161="","","P")</f>
        <v/>
      </c>
      <c r="E161" s="251" t="str">
        <f>IF(C161&lt;=5000,"","L'aide ne doit pas dépasser 20 000 €")</f>
        <v/>
      </c>
      <c r="F161" s="99"/>
    </row>
    <row r="162" spans="2:26" x14ac:dyDescent="0.35">
      <c r="B162" s="331"/>
    </row>
    <row r="163" spans="2:26" ht="48" customHeight="1" x14ac:dyDescent="0.35">
      <c r="B163" s="330" t="s">
        <v>116</v>
      </c>
      <c r="C163" s="85"/>
      <c r="D163" s="35" t="str">
        <f>IF(C163="","","P")</f>
        <v/>
      </c>
    </row>
    <row r="164" spans="2:26" x14ac:dyDescent="0.35">
      <c r="B164" s="331"/>
    </row>
    <row r="165" spans="2:26" ht="63" customHeight="1" x14ac:dyDescent="0.35">
      <c r="B165" s="330" t="s">
        <v>115</v>
      </c>
      <c r="C165" s="250" t="e">
        <f>(C161/C163)</f>
        <v>#DIV/0!</v>
      </c>
      <c r="D165" s="35" t="e">
        <f>IF(C165="","","P")</f>
        <v>#DIV/0!</v>
      </c>
      <c r="E165" s="252" t="e">
        <f>IF(C165&lt;=60%,"","Le taux d'intervention ne doit pas être supérieur à 60 %")</f>
        <v>#DIV/0!</v>
      </c>
    </row>
    <row r="167" spans="2:26" ht="55" customHeight="1" x14ac:dyDescent="0.35">
      <c r="B167" s="325" t="s">
        <v>194</v>
      </c>
      <c r="C167" s="323"/>
      <c r="D167" s="35" t="str">
        <f>IF(C167="","","P")</f>
        <v/>
      </c>
    </row>
    <row r="168" spans="2:26" x14ac:dyDescent="0.35">
      <c r="X168" s="44"/>
      <c r="Y168" s="38"/>
      <c r="Z168" s="34"/>
    </row>
    <row r="170" spans="2:26" ht="37" x14ac:dyDescent="0.35">
      <c r="C170" s="42" t="s">
        <v>117</v>
      </c>
    </row>
  </sheetData>
  <customSheetViews>
    <customSheetView guid="{8F3357F8-331C-48B4-BC4B-B2C3BDCED09C}" scale="50" showGridLines="0" hiddenRows="1" topLeftCell="A10">
      <selection activeCell="C29" sqref="C29"/>
      <pageMargins left="0.7" right="0.7" top="0.75" bottom="0.75" header="0.3" footer="0.3"/>
      <pageSetup paperSize="9" orientation="portrait" r:id="rId1"/>
    </customSheetView>
    <customSheetView guid="{D31424B4-51D9-40E4-8BCE-258C6C0EFC97}" scale="50" showGridLines="0" hiddenRows="1" topLeftCell="A18">
      <selection activeCell="C18" sqref="C18"/>
      <pageMargins left="0.7" right="0.7" top="0.75" bottom="0.75" header="0.3" footer="0.3"/>
      <pageSetup paperSize="9" orientation="portrait" r:id="rId2"/>
    </customSheetView>
    <customSheetView guid="{00673DE8-47DD-4BD6-B64F-2182B242ABE0}" scale="64" showGridLines="0" hiddenRows="1" topLeftCell="M1">
      <selection activeCell="X28" sqref="X28"/>
      <pageMargins left="0.7" right="0.7" top="0.75" bottom="0.75" header="0.3" footer="0.3"/>
      <pageSetup paperSize="9" orientation="portrait" r:id="rId3"/>
    </customSheetView>
    <customSheetView guid="{2D2DBE93-9DD1-4706-AB7C-3E2998160056}" scale="50" showGridLines="0" hiddenRows="1" topLeftCell="A16">
      <selection activeCell="C29" sqref="C29"/>
      <pageMargins left="0.7" right="0.7" top="0.75" bottom="0.75" header="0.3" footer="0.3"/>
      <pageSetup paperSize="9" orientation="portrait" r:id="rId4"/>
    </customSheetView>
  </customSheetViews>
  <conditionalFormatting sqref="C18 C165 C82">
    <cfRule type="expression" dxfId="244" priority="480">
      <formula>D18="P"</formula>
    </cfRule>
  </conditionalFormatting>
  <conditionalFormatting sqref="D20 D82">
    <cfRule type="cellIs" dxfId="243" priority="479" operator="equal">
      <formula>"P"</formula>
    </cfRule>
  </conditionalFormatting>
  <conditionalFormatting sqref="C20">
    <cfRule type="expression" dxfId="242" priority="478">
      <formula>D20="P"</formula>
    </cfRule>
  </conditionalFormatting>
  <conditionalFormatting sqref="D22">
    <cfRule type="cellIs" dxfId="241" priority="477" operator="equal">
      <formula>"P"</formula>
    </cfRule>
  </conditionalFormatting>
  <conditionalFormatting sqref="C22">
    <cfRule type="expression" dxfId="240" priority="476">
      <formula>D22="P"</formula>
    </cfRule>
  </conditionalFormatting>
  <conditionalFormatting sqref="D24">
    <cfRule type="cellIs" dxfId="239" priority="475" operator="equal">
      <formula>"P"</formula>
    </cfRule>
  </conditionalFormatting>
  <conditionalFormatting sqref="C24">
    <cfRule type="expression" dxfId="238" priority="474">
      <formula>D24="P"</formula>
    </cfRule>
  </conditionalFormatting>
  <conditionalFormatting sqref="D26">
    <cfRule type="cellIs" dxfId="237" priority="471" operator="equal">
      <formula>"P"</formula>
    </cfRule>
  </conditionalFormatting>
  <conditionalFormatting sqref="C26">
    <cfRule type="expression" dxfId="236" priority="470">
      <formula>D26="P"</formula>
    </cfRule>
  </conditionalFormatting>
  <conditionalFormatting sqref="D28:D29">
    <cfRule type="cellIs" dxfId="235" priority="469" operator="equal">
      <formula>"P"</formula>
    </cfRule>
  </conditionalFormatting>
  <conditionalFormatting sqref="C28:C29">
    <cfRule type="expression" dxfId="234" priority="468">
      <formula>D28="P"</formula>
    </cfRule>
  </conditionalFormatting>
  <conditionalFormatting sqref="D33">
    <cfRule type="cellIs" dxfId="233" priority="467" operator="equal">
      <formula>"P"</formula>
    </cfRule>
  </conditionalFormatting>
  <conditionalFormatting sqref="C33">
    <cfRule type="expression" dxfId="232" priority="466">
      <formula>D33="P"</formula>
    </cfRule>
  </conditionalFormatting>
  <conditionalFormatting sqref="D35">
    <cfRule type="cellIs" dxfId="231" priority="465" operator="equal">
      <formula>"P"</formula>
    </cfRule>
  </conditionalFormatting>
  <conditionalFormatting sqref="D37">
    <cfRule type="cellIs" dxfId="230" priority="463" operator="equal">
      <formula>"P"</formula>
    </cfRule>
  </conditionalFormatting>
  <conditionalFormatting sqref="C37">
    <cfRule type="expression" dxfId="229" priority="462">
      <formula>D37="P"</formula>
    </cfRule>
  </conditionalFormatting>
  <conditionalFormatting sqref="D39">
    <cfRule type="cellIs" dxfId="228" priority="461" operator="equal">
      <formula>"P"</formula>
    </cfRule>
  </conditionalFormatting>
  <conditionalFormatting sqref="C39">
    <cfRule type="expression" dxfId="227" priority="460">
      <formula>D39="P"</formula>
    </cfRule>
  </conditionalFormatting>
  <conditionalFormatting sqref="D41">
    <cfRule type="cellIs" dxfId="226" priority="459" operator="equal">
      <formula>"P"</formula>
    </cfRule>
  </conditionalFormatting>
  <conditionalFormatting sqref="C41">
    <cfRule type="expression" dxfId="225" priority="458">
      <formula>D41="P"</formula>
    </cfRule>
  </conditionalFormatting>
  <conditionalFormatting sqref="D49">
    <cfRule type="cellIs" dxfId="224" priority="457" operator="equal">
      <formula>"P"</formula>
    </cfRule>
  </conditionalFormatting>
  <conditionalFormatting sqref="C49">
    <cfRule type="expression" dxfId="223" priority="456">
      <formula>D49="P"</formula>
    </cfRule>
  </conditionalFormatting>
  <conditionalFormatting sqref="D51">
    <cfRule type="cellIs" dxfId="222" priority="455" operator="equal">
      <formula>"P"</formula>
    </cfRule>
  </conditionalFormatting>
  <conditionalFormatting sqref="C51">
    <cfRule type="expression" dxfId="221" priority="454">
      <formula>D51="P"</formula>
    </cfRule>
  </conditionalFormatting>
  <conditionalFormatting sqref="D53">
    <cfRule type="cellIs" dxfId="220" priority="453" operator="equal">
      <formula>"P"</formula>
    </cfRule>
  </conditionalFormatting>
  <conditionalFormatting sqref="C53">
    <cfRule type="expression" dxfId="219" priority="452">
      <formula>D53="P"</formula>
    </cfRule>
  </conditionalFormatting>
  <conditionalFormatting sqref="D55">
    <cfRule type="cellIs" dxfId="218" priority="451" operator="equal">
      <formula>"P"</formula>
    </cfRule>
  </conditionalFormatting>
  <conditionalFormatting sqref="C55">
    <cfRule type="expression" dxfId="217" priority="450">
      <formula>D55="P"</formula>
    </cfRule>
  </conditionalFormatting>
  <conditionalFormatting sqref="D61">
    <cfRule type="cellIs" dxfId="216" priority="443" operator="equal">
      <formula>"P"</formula>
    </cfRule>
  </conditionalFormatting>
  <conditionalFormatting sqref="D57">
    <cfRule type="cellIs" dxfId="215" priority="447" operator="equal">
      <formula>"P"</formula>
    </cfRule>
  </conditionalFormatting>
  <conditionalFormatting sqref="D59">
    <cfRule type="cellIs" dxfId="214" priority="445" operator="equal">
      <formula>"P"</formula>
    </cfRule>
  </conditionalFormatting>
  <conditionalFormatting sqref="C59">
    <cfRule type="expression" dxfId="213" priority="444">
      <formula>D59="P"</formula>
    </cfRule>
  </conditionalFormatting>
  <conditionalFormatting sqref="C63">
    <cfRule type="expression" dxfId="212" priority="440">
      <formula>D63="P"</formula>
    </cfRule>
  </conditionalFormatting>
  <conditionalFormatting sqref="D63">
    <cfRule type="cellIs" dxfId="211" priority="441" operator="equal">
      <formula>"P"</formula>
    </cfRule>
  </conditionalFormatting>
  <conditionalFormatting sqref="D65">
    <cfRule type="cellIs" dxfId="210" priority="439" operator="equal">
      <formula>"P"</formula>
    </cfRule>
  </conditionalFormatting>
  <conditionalFormatting sqref="C65">
    <cfRule type="expression" dxfId="209" priority="438">
      <formula>D65="P"</formula>
    </cfRule>
  </conditionalFormatting>
  <conditionalFormatting sqref="D70">
    <cfRule type="cellIs" dxfId="208" priority="437" operator="equal">
      <formula>"P"</formula>
    </cfRule>
  </conditionalFormatting>
  <conditionalFormatting sqref="C90">
    <cfRule type="expression" dxfId="207" priority="341">
      <formula>D90="P"</formula>
    </cfRule>
  </conditionalFormatting>
  <conditionalFormatting sqref="D72:D73">
    <cfRule type="cellIs" dxfId="206" priority="435" operator="equal">
      <formula>"P"</formula>
    </cfRule>
  </conditionalFormatting>
  <conditionalFormatting sqref="C72:C73">
    <cfRule type="expression" dxfId="205" priority="434">
      <formula>D72="P"</formula>
    </cfRule>
  </conditionalFormatting>
  <conditionalFormatting sqref="D75">
    <cfRule type="cellIs" dxfId="204" priority="433" operator="equal">
      <formula>"P"</formula>
    </cfRule>
  </conditionalFormatting>
  <conditionalFormatting sqref="C75">
    <cfRule type="expression" dxfId="203" priority="432">
      <formula>D75="P"</formula>
    </cfRule>
  </conditionalFormatting>
  <conditionalFormatting sqref="D85">
    <cfRule type="cellIs" dxfId="202" priority="417" operator="equal">
      <formula>"P"</formula>
    </cfRule>
  </conditionalFormatting>
  <conditionalFormatting sqref="C85">
    <cfRule type="expression" dxfId="201" priority="416">
      <formula>D85="P"</formula>
    </cfRule>
  </conditionalFormatting>
  <conditionalFormatting sqref="C95">
    <cfRule type="expression" dxfId="200" priority="403">
      <formula>Validation</formula>
    </cfRule>
  </conditionalFormatting>
  <conditionalFormatting sqref="C61">
    <cfRule type="expression" dxfId="199" priority="402">
      <formula>D61="P"</formula>
    </cfRule>
  </conditionalFormatting>
  <conditionalFormatting sqref="D119">
    <cfRule type="cellIs" dxfId="198" priority="314" operator="equal">
      <formula>"P"</formula>
    </cfRule>
  </conditionalFormatting>
  <conditionalFormatting sqref="D99:D100">
    <cfRule type="cellIs" dxfId="197" priority="334" operator="equal">
      <formula>"P"</formula>
    </cfRule>
  </conditionalFormatting>
  <conditionalFormatting sqref="D101">
    <cfRule type="cellIs" dxfId="196" priority="396" operator="equal">
      <formula>"P"</formula>
    </cfRule>
  </conditionalFormatting>
  <conditionalFormatting sqref="D110">
    <cfRule type="cellIs" dxfId="195" priority="389" operator="equal">
      <formula>"P"</formula>
    </cfRule>
  </conditionalFormatting>
  <conditionalFormatting sqref="D108">
    <cfRule type="cellIs" dxfId="194" priority="387" operator="equal">
      <formula>"P"</formula>
    </cfRule>
  </conditionalFormatting>
  <conditionalFormatting sqref="D121">
    <cfRule type="cellIs" dxfId="193" priority="312" operator="equal">
      <formula>"P"</formula>
    </cfRule>
  </conditionalFormatting>
  <conditionalFormatting sqref="D92">
    <cfRule type="cellIs" dxfId="192" priority="340" operator="equal">
      <formula>"P"</formula>
    </cfRule>
  </conditionalFormatting>
  <conditionalFormatting sqref="D90">
    <cfRule type="cellIs" dxfId="191" priority="342" operator="equal">
      <formula>"P"</formula>
    </cfRule>
  </conditionalFormatting>
  <conditionalFormatting sqref="D88">
    <cfRule type="cellIs" dxfId="190" priority="344" operator="equal">
      <formula>"P"</formula>
    </cfRule>
  </conditionalFormatting>
  <conditionalFormatting sqref="D86">
    <cfRule type="cellIs" dxfId="189" priority="346" operator="equal">
      <formula>"P"</formula>
    </cfRule>
  </conditionalFormatting>
  <conditionalFormatting sqref="D83">
    <cfRule type="cellIs" dxfId="188" priority="348" operator="equal">
      <formula>"P"</formula>
    </cfRule>
  </conditionalFormatting>
  <conditionalFormatting sqref="D81">
    <cfRule type="cellIs" dxfId="187" priority="352" operator="equal">
      <formula>"P"</formula>
    </cfRule>
  </conditionalFormatting>
  <conditionalFormatting sqref="D77:D79">
    <cfRule type="cellIs" dxfId="186" priority="356" operator="equal">
      <formula>"P"</formula>
    </cfRule>
  </conditionalFormatting>
  <conditionalFormatting sqref="C70">
    <cfRule type="expression" dxfId="185" priority="361">
      <formula>D70="P"</formula>
    </cfRule>
  </conditionalFormatting>
  <conditionalFormatting sqref="C77:C79">
    <cfRule type="expression" dxfId="184" priority="355">
      <formula>D77="P"</formula>
    </cfRule>
  </conditionalFormatting>
  <conditionalFormatting sqref="C81">
    <cfRule type="expression" dxfId="183" priority="351">
      <formula>D81="P"</formula>
    </cfRule>
  </conditionalFormatting>
  <conditionalFormatting sqref="C83">
    <cfRule type="expression" dxfId="182" priority="347">
      <formula>D83="P"</formula>
    </cfRule>
  </conditionalFormatting>
  <conditionalFormatting sqref="C86">
    <cfRule type="expression" dxfId="181" priority="345">
      <formula>D86="P"</formula>
    </cfRule>
  </conditionalFormatting>
  <conditionalFormatting sqref="C88">
    <cfRule type="expression" dxfId="180" priority="343">
      <formula>D88="P"</formula>
    </cfRule>
  </conditionalFormatting>
  <conditionalFormatting sqref="C92">
    <cfRule type="expression" dxfId="179" priority="339">
      <formula>D92="P"</formula>
    </cfRule>
  </conditionalFormatting>
  <conditionalFormatting sqref="D123">
    <cfRule type="cellIs" dxfId="178" priority="310" operator="equal">
      <formula>"P"</formula>
    </cfRule>
  </conditionalFormatting>
  <conditionalFormatting sqref="C99:C100">
    <cfRule type="expression" dxfId="177" priority="333">
      <formula>D99="P"</formula>
    </cfRule>
  </conditionalFormatting>
  <conditionalFormatting sqref="D103">
    <cfRule type="cellIs" dxfId="176" priority="326" operator="equal">
      <formula>"P"</formula>
    </cfRule>
  </conditionalFormatting>
  <conditionalFormatting sqref="C121">
    <cfRule type="expression" dxfId="175" priority="311">
      <formula>D121="P"</formula>
    </cfRule>
  </conditionalFormatting>
  <conditionalFormatting sqref="C123">
    <cfRule type="expression" dxfId="174" priority="309">
      <formula>D123="P"</formula>
    </cfRule>
  </conditionalFormatting>
  <conditionalFormatting sqref="C103">
    <cfRule type="expression" dxfId="173" priority="325">
      <formula>D103="P"</formula>
    </cfRule>
  </conditionalFormatting>
  <conditionalFormatting sqref="D107">
    <cfRule type="cellIs" dxfId="172" priority="324" operator="equal">
      <formula>"P"</formula>
    </cfRule>
  </conditionalFormatting>
  <conditionalFormatting sqref="C107">
    <cfRule type="expression" dxfId="171" priority="323">
      <formula>D107="P"</formula>
    </cfRule>
  </conditionalFormatting>
  <conditionalFormatting sqref="D131">
    <cfRule type="cellIs" dxfId="170" priority="304" operator="equal">
      <formula>"P"</formula>
    </cfRule>
  </conditionalFormatting>
  <conditionalFormatting sqref="C131">
    <cfRule type="expression" dxfId="169" priority="303">
      <formula>D131="P"</formula>
    </cfRule>
  </conditionalFormatting>
  <conditionalFormatting sqref="D109">
    <cfRule type="cellIs" dxfId="168" priority="320" operator="equal">
      <formula>"P"</formula>
    </cfRule>
  </conditionalFormatting>
  <conditionalFormatting sqref="C133">
    <cfRule type="expression" dxfId="167" priority="301">
      <formula>D133="P"</formula>
    </cfRule>
  </conditionalFormatting>
  <conditionalFormatting sqref="D111">
    <cfRule type="cellIs" dxfId="166" priority="316" operator="equal">
      <formula>"P"</formula>
    </cfRule>
  </conditionalFormatting>
  <conditionalFormatting sqref="C111">
    <cfRule type="expression" dxfId="165" priority="315">
      <formula>D111="P"</formula>
    </cfRule>
  </conditionalFormatting>
  <conditionalFormatting sqref="C119">
    <cfRule type="expression" dxfId="164" priority="313">
      <formula>D119="P"</formula>
    </cfRule>
  </conditionalFormatting>
  <conditionalFormatting sqref="D125">
    <cfRule type="cellIs" dxfId="163" priority="308" operator="equal">
      <formula>"P"</formula>
    </cfRule>
  </conditionalFormatting>
  <conditionalFormatting sqref="C125">
    <cfRule type="expression" dxfId="162" priority="307">
      <formula>D125="P"</formula>
    </cfRule>
  </conditionalFormatting>
  <conditionalFormatting sqref="D129">
    <cfRule type="cellIs" dxfId="161" priority="306" operator="equal">
      <formula>"P"</formula>
    </cfRule>
  </conditionalFormatting>
  <conditionalFormatting sqref="C129">
    <cfRule type="expression" dxfId="160" priority="305">
      <formula>D129="P"</formula>
    </cfRule>
  </conditionalFormatting>
  <conditionalFormatting sqref="D133">
    <cfRule type="cellIs" dxfId="159" priority="302" operator="equal">
      <formula>"P"</formula>
    </cfRule>
  </conditionalFormatting>
  <conditionalFormatting sqref="D135">
    <cfRule type="cellIs" dxfId="158" priority="300" operator="equal">
      <formula>"P"</formula>
    </cfRule>
  </conditionalFormatting>
  <conditionalFormatting sqref="C135">
    <cfRule type="expression" dxfId="157" priority="299">
      <formula>D135="P"</formula>
    </cfRule>
  </conditionalFormatting>
  <conditionalFormatting sqref="D139">
    <cfRule type="cellIs" dxfId="156" priority="298" operator="equal">
      <formula>"P"</formula>
    </cfRule>
  </conditionalFormatting>
  <conditionalFormatting sqref="C139">
    <cfRule type="expression" dxfId="155" priority="297">
      <formula>D139="P"</formula>
    </cfRule>
  </conditionalFormatting>
  <conditionalFormatting sqref="D141">
    <cfRule type="cellIs" dxfId="154" priority="296" operator="equal">
      <formula>"P"</formula>
    </cfRule>
  </conditionalFormatting>
  <conditionalFormatting sqref="C141">
    <cfRule type="expression" dxfId="153" priority="295">
      <formula>D141="P"</formula>
    </cfRule>
  </conditionalFormatting>
  <conditionalFormatting sqref="D143">
    <cfRule type="cellIs" dxfId="152" priority="294" operator="equal">
      <formula>"P"</formula>
    </cfRule>
  </conditionalFormatting>
  <conditionalFormatting sqref="C143">
    <cfRule type="expression" dxfId="151" priority="293">
      <formula>D143="P"</formula>
    </cfRule>
  </conditionalFormatting>
  <conditionalFormatting sqref="D145">
    <cfRule type="cellIs" dxfId="150" priority="292" operator="equal">
      <formula>"P"</formula>
    </cfRule>
  </conditionalFormatting>
  <conditionalFormatting sqref="C145">
    <cfRule type="expression" dxfId="149" priority="291">
      <formula>D145="P"</formula>
    </cfRule>
  </conditionalFormatting>
  <conditionalFormatting sqref="D163">
    <cfRule type="cellIs" dxfId="148" priority="262" operator="equal">
      <formula>"P"</formula>
    </cfRule>
  </conditionalFormatting>
  <conditionalFormatting sqref="C57">
    <cfRule type="expression" dxfId="147" priority="259">
      <formula>D57="P"</formula>
    </cfRule>
  </conditionalFormatting>
  <conditionalFormatting sqref="D18">
    <cfRule type="cellIs" dxfId="146" priority="242" operator="equal">
      <formula>"P"</formula>
    </cfRule>
  </conditionalFormatting>
  <conditionalFormatting sqref="C155 C157">
    <cfRule type="expression" dxfId="145" priority="251">
      <formula>D155="P"</formula>
    </cfRule>
  </conditionalFormatting>
  <conditionalFormatting sqref="D149">
    <cfRule type="cellIs" dxfId="144" priority="258" operator="equal">
      <formula>"P"</formula>
    </cfRule>
  </conditionalFormatting>
  <conditionalFormatting sqref="C149">
    <cfRule type="expression" dxfId="143" priority="257">
      <formula>D149="P"</formula>
    </cfRule>
  </conditionalFormatting>
  <conditionalFormatting sqref="D151">
    <cfRule type="cellIs" dxfId="142" priority="256" operator="equal">
      <formula>"P"</formula>
    </cfRule>
  </conditionalFormatting>
  <conditionalFormatting sqref="C151">
    <cfRule type="expression" dxfId="141" priority="255">
      <formula>D151="P"</formula>
    </cfRule>
  </conditionalFormatting>
  <conditionalFormatting sqref="D153">
    <cfRule type="cellIs" dxfId="140" priority="254" operator="equal">
      <formula>"P"</formula>
    </cfRule>
  </conditionalFormatting>
  <conditionalFormatting sqref="C153">
    <cfRule type="expression" dxfId="139" priority="253">
      <formula>D153="P"</formula>
    </cfRule>
  </conditionalFormatting>
  <conditionalFormatting sqref="D155:D157">
    <cfRule type="cellIs" dxfId="138" priority="252" operator="equal">
      <formula>"P"</formula>
    </cfRule>
  </conditionalFormatting>
  <conditionalFormatting sqref="C35">
    <cfRule type="expression" dxfId="137" priority="241">
      <formula>D35="P"</formula>
    </cfRule>
  </conditionalFormatting>
  <conditionalFormatting sqref="C165">
    <cfRule type="cellIs" dxfId="136" priority="239" operator="greaterThan">
      <formula>0.6</formula>
    </cfRule>
  </conditionalFormatting>
  <conditionalFormatting sqref="C73">
    <cfRule type="expression" dxfId="135" priority="238">
      <formula>D73="P"</formula>
    </cfRule>
  </conditionalFormatting>
  <conditionalFormatting sqref="C109">
    <cfRule type="expression" dxfId="134" priority="237">
      <formula>D109="P"</formula>
    </cfRule>
  </conditionalFormatting>
  <conditionalFormatting sqref="C101">
    <cfRule type="expression" dxfId="133" priority="235">
      <formula>D101="P"</formula>
    </cfRule>
  </conditionalFormatting>
  <conditionalFormatting sqref="D165">
    <cfRule type="expression" dxfId="132" priority="227">
      <formula>$D$165</formula>
    </cfRule>
    <cfRule type="cellIs" dxfId="131" priority="229" operator="equal">
      <formula>"P"</formula>
    </cfRule>
  </conditionalFormatting>
  <conditionalFormatting sqref="C31">
    <cfRule type="expression" dxfId="130" priority="225">
      <formula>D31="P"</formula>
    </cfRule>
  </conditionalFormatting>
  <conditionalFormatting sqref="D31">
    <cfRule type="cellIs" dxfId="129" priority="224" operator="equal">
      <formula>"P"</formula>
    </cfRule>
  </conditionalFormatting>
  <conditionalFormatting sqref="C44">
    <cfRule type="expression" dxfId="128" priority="75">
      <formula>D44="P"</formula>
    </cfRule>
  </conditionalFormatting>
  <conditionalFormatting sqref="D161">
    <cfRule type="cellIs" dxfId="127" priority="41" operator="equal">
      <formula>"P"</formula>
    </cfRule>
  </conditionalFormatting>
  <conditionalFormatting sqref="D165">
    <cfRule type="cellIs" dxfId="126" priority="40" operator="equal">
      <formula>"P"</formula>
    </cfRule>
  </conditionalFormatting>
  <conditionalFormatting sqref="C161 C163 C167">
    <cfRule type="expression" dxfId="125" priority="38">
      <formula>INDIRECT("C"&amp;ROW())=""</formula>
    </cfRule>
    <cfRule type="expression" dxfId="124" priority="39">
      <formula>INDIRECT("C"&amp;ROW())&lt;&gt;""</formula>
    </cfRule>
  </conditionalFormatting>
  <conditionalFormatting sqref="D167">
    <cfRule type="expression" dxfId="123" priority="35">
      <formula>$D$165</formula>
    </cfRule>
    <cfRule type="cellIs" dxfId="122" priority="37" operator="equal">
      <formula>"P"</formula>
    </cfRule>
  </conditionalFormatting>
  <conditionalFormatting sqref="D167">
    <cfRule type="cellIs" dxfId="121" priority="34" operator="equal">
      <formula>"P"</formula>
    </cfRule>
  </conditionalFormatting>
  <conditionalFormatting sqref="C161">
    <cfRule type="expression" dxfId="120" priority="5">
      <formula>$C$161&gt;20000</formula>
    </cfRule>
  </conditionalFormatting>
  <conditionalFormatting sqref="C157">
    <cfRule type="expression" dxfId="119" priority="4">
      <formula>D157="P"</formula>
    </cfRule>
  </conditionalFormatting>
  <conditionalFormatting sqref="D157">
    <cfRule type="cellIs" dxfId="118" priority="3" operator="equal">
      <formula>"P"</formula>
    </cfRule>
  </conditionalFormatting>
  <conditionalFormatting sqref="C44">
    <cfRule type="expression" dxfId="117" priority="2">
      <formula>D44="P"</formula>
    </cfRule>
  </conditionalFormatting>
  <conditionalFormatting sqref="D44">
    <cfRule type="cellIs" dxfId="116" priority="1" operator="equal">
      <formula>"P"</formula>
    </cfRule>
  </conditionalFormatting>
  <pageMargins left="0.7" right="0.7" top="0.75" bottom="0.75" header="0.3" footer="0.3"/>
  <pageSetup paperSize="9" orientation="portrait" r:id="rId5"/>
  <drawing r:id="rId6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28" operator="containsText" id="{71E1A91C-3E89-473A-8846-BE6A415A7E91}">
            <xm:f>NOT(ISERROR(SEARCH($D$165,D165)))</xm:f>
            <xm:f>$D$165</xm:f>
            <x14:dxf>
              <fill>
                <patternFill>
                  <bgColor rgb="FFFF0000"/>
                </patternFill>
              </fill>
            </x14:dxf>
          </x14:cfRule>
          <xm:sqref>D165</xm:sqref>
        </x14:conditionalFormatting>
        <x14:conditionalFormatting xmlns:xm="http://schemas.microsoft.com/office/excel/2006/main">
          <x14:cfRule type="containsText" priority="36" operator="containsText" id="{D691B0E4-3C5E-43B7-9F66-189DF745C66E}">
            <xm:f>NOT(ISERROR(SEARCH($D$165,D167)))</xm:f>
            <xm:f>$D$165</xm:f>
            <x14:dxf>
              <fill>
                <patternFill>
                  <bgColor rgb="FFFF0000"/>
                </patternFill>
              </fill>
            </x14:dxf>
          </x14:cfRule>
          <xm:sqref>D167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0000000}">
          <x14:formula1>
            <xm:f>'(Données)'!$F$1:$F$8</xm:f>
          </x14:formula1>
          <xm:sqref>C72 C28</xm:sqref>
        </x14:dataValidation>
        <x14:dataValidation type="list" allowBlank="1" showInputMessage="1" showErrorMessage="1" xr:uid="{00000000-0002-0000-0100-000001000000}">
          <x14:formula1>
            <xm:f>'(Données)'!$A$1:$A$2</xm:f>
          </x14:formula1>
          <xm:sqref>C85 C61 C35</xm:sqref>
        </x14:dataValidation>
        <x14:dataValidation type="list" allowBlank="1" showInputMessage="1" showErrorMessage="1" xr:uid="{00000000-0002-0000-0100-000002000000}">
          <x14:formula1>
            <xm:f>'(Données)'!$I$1:$I$2</xm:f>
          </x14:formula1>
          <xm:sqref>C75</xm:sqref>
        </x14:dataValidation>
        <x14:dataValidation type="list" allowBlank="1" showInputMessage="1" showErrorMessage="1" xr:uid="{00000000-0002-0000-0100-000003000000}">
          <x14:formula1>
            <xm:f>'(Données)'!$K$1:$K$4</xm:f>
          </x14:formula1>
          <xm:sqref>C101 C109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4E1E3-EED1-4B2C-B22C-38C7AB869A66}">
  <sheetPr>
    <pageSetUpPr fitToPage="1"/>
  </sheetPr>
  <dimension ref="A1:BD191"/>
  <sheetViews>
    <sheetView topLeftCell="A64" zoomScale="63" zoomScaleNormal="70" workbookViewId="0">
      <selection activeCell="I32" sqref="I32:I33"/>
    </sheetView>
  </sheetViews>
  <sheetFormatPr baseColWidth="10" defaultColWidth="11.453125" defaultRowHeight="14.5" x14ac:dyDescent="0.35"/>
  <cols>
    <col min="1" max="1" width="3" style="143" customWidth="1"/>
    <col min="2" max="2" width="21.1796875" style="148" customWidth="1"/>
    <col min="3" max="3" width="77.54296875" style="201" customWidth="1"/>
    <col min="4" max="5" width="24.1796875" style="202" customWidth="1"/>
    <col min="6" max="6" width="3.1796875" style="202" customWidth="1"/>
    <col min="7" max="7" width="14.54296875" style="202" customWidth="1"/>
    <col min="8" max="8" width="61.7265625" style="203" customWidth="1"/>
    <col min="9" max="9" width="24.453125" style="202" customWidth="1"/>
    <col min="10" max="10" width="25.7265625" style="204" customWidth="1"/>
    <col min="11" max="11" width="26.1796875" style="204" customWidth="1"/>
    <col min="12" max="12" width="31.81640625" style="148" hidden="1" customWidth="1"/>
    <col min="13" max="14" width="11.453125" style="148" hidden="1" customWidth="1"/>
    <col min="15" max="15" width="11.453125" style="143" customWidth="1"/>
    <col min="16" max="22" width="11.453125" style="147"/>
    <col min="23" max="56" width="11.453125" style="143"/>
    <col min="57" max="16384" width="11.453125" style="148"/>
  </cols>
  <sheetData>
    <row r="1" spans="1:56" ht="19.5" customHeight="1" thickBot="1" x14ac:dyDescent="0.4">
      <c r="B1" s="143"/>
      <c r="C1" s="144"/>
      <c r="D1" s="145"/>
      <c r="E1" s="145"/>
      <c r="F1" s="145"/>
      <c r="G1" s="145"/>
      <c r="H1" s="146"/>
      <c r="I1" s="341" t="s">
        <v>242</v>
      </c>
      <c r="K1" s="342"/>
      <c r="L1" s="342"/>
      <c r="M1" s="342"/>
      <c r="N1" s="342"/>
      <c r="O1" s="342"/>
    </row>
    <row r="2" spans="1:56" ht="26.15" customHeight="1" x14ac:dyDescent="0.35">
      <c r="B2" s="516" t="s">
        <v>243</v>
      </c>
      <c r="C2" s="517"/>
      <c r="D2" s="517" t="s">
        <v>244</v>
      </c>
      <c r="E2" s="518"/>
      <c r="F2" s="149"/>
      <c r="G2" s="149"/>
      <c r="H2" s="149"/>
      <c r="I2" s="516" t="s">
        <v>245</v>
      </c>
      <c r="J2" s="517"/>
      <c r="K2" s="518"/>
      <c r="L2" s="149"/>
    </row>
    <row r="3" spans="1:56" ht="26.5" customHeight="1" x14ac:dyDescent="0.35">
      <c r="B3" s="519" t="s">
        <v>246</v>
      </c>
      <c r="C3" s="520"/>
      <c r="D3" s="521" t="s">
        <v>247</v>
      </c>
      <c r="E3" s="522"/>
      <c r="F3" s="272"/>
      <c r="G3" s="272"/>
      <c r="H3" s="150"/>
      <c r="I3" s="519" t="s">
        <v>248</v>
      </c>
      <c r="J3" s="520"/>
      <c r="K3" s="523"/>
      <c r="L3" s="150"/>
    </row>
    <row r="4" spans="1:56" ht="26.5" customHeight="1" x14ac:dyDescent="0.35">
      <c r="B4" s="519" t="s">
        <v>249</v>
      </c>
      <c r="C4" s="520"/>
      <c r="D4" s="521" t="s">
        <v>250</v>
      </c>
      <c r="E4" s="522"/>
      <c r="F4" s="272"/>
      <c r="G4" s="272"/>
      <c r="H4" s="150"/>
      <c r="I4" s="519" t="s">
        <v>367</v>
      </c>
      <c r="J4" s="520"/>
      <c r="K4" s="523"/>
      <c r="L4" s="150"/>
    </row>
    <row r="5" spans="1:56" ht="26.15" customHeight="1" x14ac:dyDescent="0.35">
      <c r="B5" s="519" t="s">
        <v>252</v>
      </c>
      <c r="C5" s="520"/>
      <c r="D5" s="527" t="s">
        <v>253</v>
      </c>
      <c r="E5" s="528"/>
      <c r="F5" s="151"/>
      <c r="G5" s="151"/>
      <c r="H5" s="343"/>
      <c r="I5" s="519" t="s">
        <v>251</v>
      </c>
      <c r="J5" s="520"/>
      <c r="K5" s="523"/>
      <c r="L5" s="272"/>
    </row>
    <row r="6" spans="1:56" ht="26.15" customHeight="1" x14ac:dyDescent="0.35">
      <c r="B6" s="519" t="s">
        <v>367</v>
      </c>
      <c r="C6" s="520"/>
      <c r="D6" s="524" t="s">
        <v>255</v>
      </c>
      <c r="E6" s="525"/>
      <c r="F6" s="156"/>
      <c r="G6" s="156"/>
      <c r="H6" s="343"/>
      <c r="I6" s="526"/>
      <c r="J6" s="527"/>
      <c r="K6" s="528"/>
      <c r="L6" s="272"/>
    </row>
    <row r="7" spans="1:56" s="155" customFormat="1" ht="26.15" customHeight="1" thickBot="1" x14ac:dyDescent="0.4">
      <c r="A7" s="152"/>
      <c r="B7" s="529" t="s">
        <v>254</v>
      </c>
      <c r="C7" s="530"/>
      <c r="D7" s="531" t="s">
        <v>256</v>
      </c>
      <c r="E7" s="532"/>
      <c r="F7" s="157"/>
      <c r="G7" s="157"/>
      <c r="H7" s="158"/>
      <c r="I7" s="533"/>
      <c r="J7" s="534"/>
      <c r="K7" s="535"/>
      <c r="L7" s="154"/>
      <c r="O7" s="152"/>
      <c r="P7" s="154"/>
      <c r="Q7" s="154"/>
      <c r="R7" s="154"/>
      <c r="S7" s="154"/>
      <c r="T7" s="154"/>
      <c r="U7" s="154"/>
      <c r="V7" s="154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  <c r="AS7" s="152"/>
      <c r="AT7" s="152"/>
      <c r="AU7" s="152"/>
      <c r="AV7" s="152"/>
      <c r="AW7" s="152"/>
      <c r="AX7" s="152"/>
      <c r="AY7" s="152"/>
      <c r="AZ7" s="152"/>
      <c r="BA7" s="152"/>
      <c r="BB7" s="152"/>
      <c r="BC7" s="152"/>
      <c r="BD7" s="152"/>
    </row>
    <row r="8" spans="1:56" s="155" customFormat="1" ht="6.65" customHeight="1" x14ac:dyDescent="0.35">
      <c r="A8" s="152"/>
      <c r="B8" s="272"/>
      <c r="C8" s="272"/>
      <c r="D8" s="156"/>
      <c r="E8" s="156"/>
      <c r="F8" s="157"/>
      <c r="G8" s="157"/>
      <c r="H8" s="158"/>
      <c r="I8" s="153"/>
      <c r="J8" s="159"/>
      <c r="K8" s="159"/>
      <c r="L8" s="154"/>
      <c r="O8" s="152"/>
      <c r="P8" s="154"/>
      <c r="Q8" s="154"/>
      <c r="R8" s="154"/>
      <c r="S8" s="154"/>
      <c r="T8" s="154"/>
      <c r="U8" s="154"/>
      <c r="V8" s="154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  <c r="AO8" s="152"/>
      <c r="AP8" s="152"/>
      <c r="AQ8" s="152"/>
      <c r="AR8" s="152"/>
      <c r="AS8" s="152"/>
      <c r="AT8" s="152"/>
      <c r="AU8" s="152"/>
      <c r="AV8" s="152"/>
      <c r="AW8" s="152"/>
      <c r="AX8" s="152"/>
      <c r="AY8" s="152"/>
      <c r="AZ8" s="152"/>
      <c r="BA8" s="152"/>
      <c r="BB8" s="152"/>
      <c r="BC8" s="152"/>
      <c r="BD8" s="152"/>
    </row>
    <row r="9" spans="1:56" s="155" customFormat="1" ht="34" customHeight="1" x14ac:dyDescent="0.35">
      <c r="A9" s="152"/>
      <c r="B9" s="497" t="s">
        <v>257</v>
      </c>
      <c r="C9" s="498"/>
      <c r="D9" s="498"/>
      <c r="E9" s="498"/>
      <c r="F9" s="498"/>
      <c r="G9" s="498"/>
      <c r="H9" s="498"/>
      <c r="I9" s="153"/>
      <c r="J9" s="159"/>
      <c r="K9" s="159"/>
      <c r="L9" s="154"/>
      <c r="O9" s="152"/>
      <c r="P9" s="154"/>
      <c r="Q9" s="154"/>
      <c r="R9" s="154"/>
      <c r="S9" s="154"/>
      <c r="T9" s="154"/>
      <c r="U9" s="154"/>
      <c r="V9" s="154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</row>
    <row r="10" spans="1:56" ht="5.15" customHeight="1" thickBot="1" x14ac:dyDescent="0.4">
      <c r="B10" s="147"/>
      <c r="C10" s="160"/>
      <c r="D10" s="161"/>
      <c r="E10" s="161"/>
      <c r="F10" s="161"/>
      <c r="G10" s="161"/>
      <c r="H10" s="162"/>
      <c r="I10" s="161"/>
      <c r="J10" s="163"/>
      <c r="K10" s="163"/>
      <c r="L10" s="143"/>
    </row>
    <row r="11" spans="1:56" ht="42" customHeight="1" thickBot="1" x14ac:dyDescent="0.4">
      <c r="B11" s="499" t="s">
        <v>258</v>
      </c>
      <c r="C11" s="500"/>
      <c r="D11" s="164" t="s">
        <v>259</v>
      </c>
      <c r="E11" s="164" t="s">
        <v>260</v>
      </c>
      <c r="F11" s="165"/>
      <c r="G11" s="501" t="s">
        <v>261</v>
      </c>
      <c r="H11" s="502"/>
      <c r="I11" s="166" t="s">
        <v>262</v>
      </c>
      <c r="J11" s="167"/>
      <c r="K11" s="168" t="s">
        <v>263</v>
      </c>
      <c r="L11" s="169"/>
    </row>
    <row r="12" spans="1:56" ht="26.15" customHeight="1" thickBot="1" x14ac:dyDescent="0.4">
      <c r="B12" s="503" t="s">
        <v>420</v>
      </c>
      <c r="C12" s="456" t="s">
        <v>108</v>
      </c>
      <c r="D12" s="505"/>
      <c r="E12" s="506"/>
      <c r="F12" s="170"/>
      <c r="G12" s="462" t="s">
        <v>264</v>
      </c>
      <c r="H12" s="463"/>
      <c r="I12" s="450">
        <f>SUM(I14:I18)</f>
        <v>0</v>
      </c>
      <c r="J12" s="487" t="s">
        <v>265</v>
      </c>
      <c r="K12" s="486">
        <f>SUM(K14:K18)</f>
        <v>0</v>
      </c>
      <c r="L12" s="148" t="s">
        <v>266</v>
      </c>
      <c r="M12" s="148" t="s">
        <v>267</v>
      </c>
      <c r="N12" s="148" t="s">
        <v>268</v>
      </c>
    </row>
    <row r="13" spans="1:56" ht="31.5" customHeight="1" thickBot="1" x14ac:dyDescent="0.4">
      <c r="B13" s="503"/>
      <c r="C13" s="406" t="s">
        <v>368</v>
      </c>
      <c r="D13" s="514"/>
      <c r="E13" s="515"/>
      <c r="F13" s="171"/>
      <c r="G13" s="494"/>
      <c r="H13" s="495"/>
      <c r="I13" s="453"/>
      <c r="J13" s="455"/>
      <c r="K13" s="453"/>
    </row>
    <row r="14" spans="1:56" ht="36.75" customHeight="1" x14ac:dyDescent="0.35">
      <c r="B14" s="503"/>
      <c r="C14" s="344" t="s">
        <v>369</v>
      </c>
      <c r="D14" s="421"/>
      <c r="E14" s="355"/>
      <c r="F14" s="174"/>
      <c r="G14" s="345"/>
      <c r="H14" s="346" t="s">
        <v>370</v>
      </c>
      <c r="I14" s="347"/>
      <c r="J14" s="172"/>
      <c r="K14" s="172"/>
    </row>
    <row r="15" spans="1:56" ht="42" customHeight="1" x14ac:dyDescent="0.35">
      <c r="B15" s="503"/>
      <c r="C15" s="348" t="s">
        <v>371</v>
      </c>
      <c r="D15" s="422"/>
      <c r="E15" s="175"/>
      <c r="F15" s="176"/>
      <c r="G15" s="349"/>
      <c r="H15" s="350" t="s">
        <v>372</v>
      </c>
      <c r="I15" s="347"/>
      <c r="J15" s="172"/>
      <c r="K15" s="172"/>
    </row>
    <row r="16" spans="1:56" ht="26.15" customHeight="1" x14ac:dyDescent="0.35">
      <c r="B16" s="503"/>
      <c r="C16" s="351" t="s">
        <v>269</v>
      </c>
      <c r="D16" s="408">
        <v>0</v>
      </c>
      <c r="E16" s="352">
        <v>0</v>
      </c>
      <c r="F16" s="176"/>
      <c r="G16" s="349"/>
      <c r="H16" s="353" t="s">
        <v>373</v>
      </c>
      <c r="I16" s="347"/>
      <c r="J16" s="172"/>
      <c r="K16" s="172"/>
    </row>
    <row r="17" spans="2:11" ht="26.15" customHeight="1" x14ac:dyDescent="0.35">
      <c r="B17" s="503"/>
      <c r="C17" s="496" t="s">
        <v>111</v>
      </c>
      <c r="D17" s="496"/>
      <c r="E17" s="496"/>
      <c r="F17" s="170"/>
      <c r="G17" s="349"/>
      <c r="H17" s="353" t="s">
        <v>373</v>
      </c>
      <c r="I17" s="347"/>
      <c r="J17" s="172"/>
      <c r="K17" s="172"/>
    </row>
    <row r="18" spans="2:11" ht="48" customHeight="1" thickBot="1" x14ac:dyDescent="0.4">
      <c r="B18" s="503"/>
      <c r="C18" s="354" t="s">
        <v>374</v>
      </c>
      <c r="D18" s="421"/>
      <c r="E18" s="355"/>
      <c r="F18" s="171"/>
      <c r="G18" s="356"/>
      <c r="H18" s="357" t="s">
        <v>373</v>
      </c>
      <c r="I18" s="347"/>
      <c r="J18" s="172"/>
      <c r="K18" s="172"/>
    </row>
    <row r="19" spans="2:11" ht="50.15" customHeight="1" x14ac:dyDescent="0.35">
      <c r="B19" s="503"/>
      <c r="C19" s="358" t="s">
        <v>375</v>
      </c>
      <c r="D19" s="422"/>
      <c r="E19" s="175"/>
      <c r="F19" s="171"/>
      <c r="G19" s="459" t="s">
        <v>376</v>
      </c>
      <c r="H19" s="507"/>
      <c r="I19" s="359">
        <f>SUM(I20:I22)</f>
        <v>0</v>
      </c>
      <c r="J19" s="177" t="s">
        <v>265</v>
      </c>
      <c r="K19" s="360">
        <f>SUM(K21:K23)</f>
        <v>0</v>
      </c>
    </row>
    <row r="20" spans="2:11" ht="26.15" customHeight="1" x14ac:dyDescent="0.35">
      <c r="B20" s="503"/>
      <c r="C20" s="351" t="s">
        <v>269</v>
      </c>
      <c r="D20" s="408">
        <v>0</v>
      </c>
      <c r="E20" s="352">
        <v>0</v>
      </c>
      <c r="F20" s="176"/>
      <c r="G20" s="445" t="s">
        <v>426</v>
      </c>
      <c r="H20" s="488"/>
      <c r="I20" s="347"/>
      <c r="J20" s="172"/>
      <c r="K20" s="172"/>
    </row>
    <row r="21" spans="2:11" ht="26.15" customHeight="1" x14ac:dyDescent="0.35">
      <c r="B21" s="503"/>
      <c r="C21" s="496" t="s">
        <v>112</v>
      </c>
      <c r="D21" s="496"/>
      <c r="E21" s="496"/>
      <c r="F21" s="170"/>
      <c r="G21" s="445" t="s">
        <v>427</v>
      </c>
      <c r="H21" s="488" t="s">
        <v>427</v>
      </c>
      <c r="I21" s="347"/>
      <c r="J21" s="172"/>
      <c r="K21" s="172"/>
    </row>
    <row r="22" spans="2:11" ht="26.15" customHeight="1" x14ac:dyDescent="0.35">
      <c r="B22" s="503"/>
      <c r="C22" s="361" t="s">
        <v>379</v>
      </c>
      <c r="D22" s="362"/>
      <c r="E22" s="362"/>
      <c r="F22" s="171"/>
      <c r="G22" s="445" t="s">
        <v>428</v>
      </c>
      <c r="H22" s="488" t="s">
        <v>428</v>
      </c>
      <c r="I22" s="347"/>
      <c r="J22" s="172"/>
      <c r="K22" s="172"/>
    </row>
    <row r="23" spans="2:11" ht="26.15" customHeight="1" x14ac:dyDescent="0.35">
      <c r="B23" s="503"/>
      <c r="C23" s="363" t="s">
        <v>381</v>
      </c>
      <c r="D23" s="179"/>
      <c r="E23" s="179"/>
      <c r="F23" s="176"/>
      <c r="G23" s="462" t="s">
        <v>382</v>
      </c>
      <c r="H23" s="463"/>
      <c r="I23" s="450">
        <f>I25</f>
        <v>0</v>
      </c>
      <c r="J23" s="454" t="s">
        <v>265</v>
      </c>
      <c r="K23" s="450">
        <f>K25</f>
        <v>0</v>
      </c>
    </row>
    <row r="24" spans="2:11" ht="26.15" customHeight="1" x14ac:dyDescent="0.35">
      <c r="B24" s="503"/>
      <c r="C24" s="364" t="s">
        <v>269</v>
      </c>
      <c r="D24" s="409">
        <v>0</v>
      </c>
      <c r="E24" s="178">
        <v>0</v>
      </c>
      <c r="F24" s="176"/>
      <c r="G24" s="462"/>
      <c r="H24" s="463"/>
      <c r="I24" s="451"/>
      <c r="J24" s="455"/>
      <c r="K24" s="451"/>
    </row>
    <row r="25" spans="2:11" ht="26.15" customHeight="1" x14ac:dyDescent="0.35">
      <c r="B25" s="503"/>
      <c r="C25" s="456" t="s">
        <v>274</v>
      </c>
      <c r="D25" s="457"/>
      <c r="E25" s="458"/>
      <c r="F25" s="180"/>
      <c r="G25" s="365"/>
      <c r="H25" s="366" t="s">
        <v>383</v>
      </c>
      <c r="I25" s="489">
        <f>(G25%*G26*G27*G28*G29%)</f>
        <v>0</v>
      </c>
      <c r="J25" s="491"/>
      <c r="K25" s="489"/>
    </row>
    <row r="26" spans="2:11" ht="26.15" customHeight="1" x14ac:dyDescent="0.35">
      <c r="B26" s="503"/>
      <c r="C26" s="367"/>
      <c r="D26" s="410"/>
      <c r="E26" s="179"/>
      <c r="F26" s="180"/>
      <c r="G26" s="365"/>
      <c r="H26" s="368" t="s">
        <v>384</v>
      </c>
      <c r="I26" s="489"/>
      <c r="J26" s="492"/>
      <c r="K26" s="489"/>
    </row>
    <row r="27" spans="2:11" ht="26.15" customHeight="1" x14ac:dyDescent="0.35">
      <c r="B27" s="503"/>
      <c r="C27" s="367"/>
      <c r="D27" s="410"/>
      <c r="E27" s="179"/>
      <c r="F27" s="180"/>
      <c r="G27" s="365"/>
      <c r="H27" s="368" t="s">
        <v>385</v>
      </c>
      <c r="I27" s="489"/>
      <c r="J27" s="492"/>
      <c r="K27" s="489"/>
    </row>
    <row r="28" spans="2:11" ht="26.15" customHeight="1" x14ac:dyDescent="0.35">
      <c r="B28" s="503"/>
      <c r="C28" s="367"/>
      <c r="D28" s="410"/>
      <c r="E28" s="179"/>
      <c r="F28" s="176"/>
      <c r="G28" s="369"/>
      <c r="H28" s="368" t="s">
        <v>386</v>
      </c>
      <c r="I28" s="489"/>
      <c r="J28" s="492"/>
      <c r="K28" s="489"/>
    </row>
    <row r="29" spans="2:11" ht="34.5" customHeight="1" x14ac:dyDescent="0.35">
      <c r="B29" s="503"/>
      <c r="C29" s="367"/>
      <c r="D29" s="410"/>
      <c r="E29" s="179"/>
      <c r="F29" s="176"/>
      <c r="G29" s="369"/>
      <c r="H29" s="368" t="s">
        <v>387</v>
      </c>
      <c r="I29" s="490"/>
      <c r="J29" s="493"/>
      <c r="K29" s="490"/>
    </row>
    <row r="30" spans="2:11" ht="26.15" customHeight="1" x14ac:dyDescent="0.35">
      <c r="B30" s="503"/>
      <c r="C30" s="367"/>
      <c r="D30" s="410"/>
      <c r="E30" s="179"/>
      <c r="F30" s="176"/>
      <c r="G30" s="444" t="s">
        <v>377</v>
      </c>
      <c r="H30" s="476"/>
      <c r="I30" s="347"/>
      <c r="J30" s="172"/>
      <c r="K30" s="347"/>
    </row>
    <row r="31" spans="2:11" ht="26.15" customHeight="1" x14ac:dyDescent="0.35">
      <c r="B31" s="503"/>
      <c r="C31" s="367"/>
      <c r="D31" s="410"/>
      <c r="E31" s="179"/>
      <c r="F31" s="176"/>
      <c r="G31" s="444" t="s">
        <v>378</v>
      </c>
      <c r="H31" s="476"/>
      <c r="I31" s="347"/>
      <c r="J31" s="172"/>
      <c r="K31" s="347"/>
    </row>
    <row r="32" spans="2:11" ht="26.15" customHeight="1" x14ac:dyDescent="0.35">
      <c r="B32" s="503"/>
      <c r="C32" s="367"/>
      <c r="D32" s="410"/>
      <c r="E32" s="179"/>
      <c r="F32" s="176"/>
      <c r="G32" s="462" t="s">
        <v>388</v>
      </c>
      <c r="H32" s="463"/>
      <c r="I32" s="450">
        <f>SUM(I34:I36)</f>
        <v>0</v>
      </c>
      <c r="J32" s="454" t="s">
        <v>265</v>
      </c>
      <c r="K32" s="450">
        <f>SUM(K34:K36)</f>
        <v>0</v>
      </c>
    </row>
    <row r="33" spans="2:11" ht="26.15" customHeight="1" thickBot="1" x14ac:dyDescent="0.4">
      <c r="B33" s="503"/>
      <c r="C33" s="364" t="s">
        <v>281</v>
      </c>
      <c r="D33" s="409">
        <f>SUM(D26:D32)</f>
        <v>0</v>
      </c>
      <c r="E33" s="178">
        <f>SUM(E28:E32)</f>
        <v>0</v>
      </c>
      <c r="F33" s="176"/>
      <c r="G33" s="494"/>
      <c r="H33" s="495"/>
      <c r="I33" s="453"/>
      <c r="J33" s="455"/>
      <c r="K33" s="453"/>
    </row>
    <row r="34" spans="2:11" ht="26.15" customHeight="1" x14ac:dyDescent="0.35">
      <c r="B34" s="503"/>
      <c r="C34" s="456" t="s">
        <v>282</v>
      </c>
      <c r="D34" s="457"/>
      <c r="E34" s="458"/>
      <c r="F34" s="180"/>
      <c r="G34" s="508" t="s">
        <v>377</v>
      </c>
      <c r="H34" s="509"/>
      <c r="I34" s="370"/>
      <c r="J34" s="172"/>
      <c r="K34" s="172"/>
    </row>
    <row r="35" spans="2:11" ht="26.15" customHeight="1" x14ac:dyDescent="0.35">
      <c r="B35" s="503"/>
      <c r="C35" s="367"/>
      <c r="D35" s="410"/>
      <c r="E35" s="179"/>
      <c r="F35" s="176"/>
      <c r="G35" s="442" t="s">
        <v>378</v>
      </c>
      <c r="H35" s="510"/>
      <c r="I35" s="370"/>
      <c r="J35" s="172"/>
      <c r="K35" s="172"/>
    </row>
    <row r="36" spans="2:11" ht="26.15" customHeight="1" thickBot="1" x14ac:dyDescent="0.4">
      <c r="B36" s="503"/>
      <c r="C36" s="367"/>
      <c r="D36" s="410"/>
      <c r="E36" s="179"/>
      <c r="F36" s="176"/>
      <c r="G36" s="511" t="s">
        <v>380</v>
      </c>
      <c r="H36" s="512"/>
      <c r="I36" s="371"/>
      <c r="J36" s="172"/>
      <c r="K36" s="172"/>
    </row>
    <row r="37" spans="2:11" ht="26.15" customHeight="1" x14ac:dyDescent="0.35">
      <c r="B37" s="503"/>
      <c r="C37" s="367"/>
      <c r="D37" s="410"/>
      <c r="E37" s="179"/>
      <c r="F37" s="176"/>
      <c r="G37" s="484" t="s">
        <v>389</v>
      </c>
      <c r="H37" s="513"/>
      <c r="I37" s="450">
        <f>SUM(I39:I47)</f>
        <v>0</v>
      </c>
      <c r="J37" s="454" t="s">
        <v>265</v>
      </c>
      <c r="K37" s="450">
        <f>SUM(K39:K47)</f>
        <v>0</v>
      </c>
    </row>
    <row r="38" spans="2:11" ht="26.15" customHeight="1" x14ac:dyDescent="0.35">
      <c r="B38" s="503"/>
      <c r="C38" s="367"/>
      <c r="D38" s="410"/>
      <c r="E38" s="179"/>
      <c r="F38" s="176"/>
      <c r="G38" s="462"/>
      <c r="H38" s="463"/>
      <c r="I38" s="453"/>
      <c r="J38" s="455"/>
      <c r="K38" s="453"/>
    </row>
    <row r="39" spans="2:11" ht="26.15" customHeight="1" x14ac:dyDescent="0.35">
      <c r="B39" s="504"/>
      <c r="C39" s="364" t="s">
        <v>285</v>
      </c>
      <c r="D39" s="409">
        <f>SUM(D35:D38)</f>
        <v>0</v>
      </c>
      <c r="E39" s="178">
        <f>SUM(E35:E38)</f>
        <v>0</v>
      </c>
      <c r="F39" s="176"/>
      <c r="G39" s="444" t="s">
        <v>390</v>
      </c>
      <c r="H39" s="476"/>
      <c r="I39" s="347"/>
      <c r="J39" s="172"/>
      <c r="K39" s="172"/>
    </row>
    <row r="40" spans="2:11" ht="26.15" customHeight="1" x14ac:dyDescent="0.35">
      <c r="B40" s="479" t="s">
        <v>391</v>
      </c>
      <c r="C40" s="480"/>
      <c r="D40" s="411">
        <f>SUM(D16+D20+D24+D33+D39)</f>
        <v>0</v>
      </c>
      <c r="E40" s="373">
        <f>SUM(E16+E20+E24+E33+E39)</f>
        <v>0</v>
      </c>
      <c r="F40" s="180"/>
      <c r="G40" s="444" t="s">
        <v>390</v>
      </c>
      <c r="H40" s="476"/>
      <c r="I40" s="347"/>
      <c r="J40" s="172"/>
      <c r="K40" s="172"/>
    </row>
    <row r="41" spans="2:11" ht="26.15" customHeight="1" x14ac:dyDescent="0.35">
      <c r="B41" s="481" t="s">
        <v>392</v>
      </c>
      <c r="C41" s="456" t="s">
        <v>108</v>
      </c>
      <c r="D41" s="457"/>
      <c r="E41" s="458"/>
      <c r="F41" s="170"/>
      <c r="G41" s="444" t="s">
        <v>390</v>
      </c>
      <c r="H41" s="476"/>
      <c r="I41" s="347"/>
      <c r="J41" s="172"/>
      <c r="K41" s="172"/>
    </row>
    <row r="42" spans="2:11" ht="26.15" customHeight="1" x14ac:dyDescent="0.35">
      <c r="B42" s="466"/>
      <c r="C42" s="367" t="s">
        <v>393</v>
      </c>
      <c r="D42" s="262"/>
      <c r="E42" s="262"/>
      <c r="F42" s="171"/>
      <c r="G42" s="444" t="s">
        <v>390</v>
      </c>
      <c r="H42" s="476"/>
      <c r="I42" s="347"/>
      <c r="J42" s="172"/>
      <c r="K42" s="172"/>
    </row>
    <row r="43" spans="2:11" ht="26.15" customHeight="1" x14ac:dyDescent="0.35">
      <c r="B43" s="466"/>
      <c r="C43" s="374" t="s">
        <v>394</v>
      </c>
      <c r="D43" s="375"/>
      <c r="E43" s="375"/>
      <c r="F43" s="174"/>
      <c r="G43" s="444" t="s">
        <v>390</v>
      </c>
      <c r="H43" s="476"/>
      <c r="I43" s="347"/>
      <c r="J43" s="172"/>
      <c r="K43" s="172"/>
    </row>
    <row r="44" spans="2:11" ht="26.15" customHeight="1" x14ac:dyDescent="0.35">
      <c r="B44" s="466"/>
      <c r="C44" s="367" t="s">
        <v>395</v>
      </c>
      <c r="D44" s="179"/>
      <c r="E44" s="179"/>
      <c r="F44" s="176"/>
      <c r="G44" s="444" t="s">
        <v>390</v>
      </c>
      <c r="H44" s="476"/>
      <c r="I44" s="347"/>
      <c r="J44" s="172"/>
      <c r="K44" s="172"/>
    </row>
    <row r="45" spans="2:11" ht="26.15" customHeight="1" x14ac:dyDescent="0.35">
      <c r="B45" s="466"/>
      <c r="C45" s="364" t="s">
        <v>396</v>
      </c>
      <c r="D45" s="409">
        <v>0</v>
      </c>
      <c r="E45" s="178">
        <v>0</v>
      </c>
      <c r="F45" s="176"/>
      <c r="G45" s="444" t="s">
        <v>390</v>
      </c>
      <c r="H45" s="476"/>
      <c r="I45" s="347"/>
      <c r="J45" s="172"/>
      <c r="K45" s="172"/>
    </row>
    <row r="46" spans="2:11" ht="26.15" customHeight="1" x14ac:dyDescent="0.35">
      <c r="B46" s="466"/>
      <c r="C46" s="456" t="s">
        <v>111</v>
      </c>
      <c r="D46" s="457"/>
      <c r="E46" s="458"/>
      <c r="F46" s="170"/>
      <c r="G46" s="444" t="s">
        <v>390</v>
      </c>
      <c r="H46" s="476"/>
      <c r="I46" s="347"/>
      <c r="J46" s="172"/>
      <c r="K46" s="172"/>
    </row>
    <row r="47" spans="2:11" ht="26.15" customHeight="1" x14ac:dyDescent="0.35">
      <c r="B47" s="466"/>
      <c r="C47" s="273" t="s">
        <v>397</v>
      </c>
      <c r="D47" s="262"/>
      <c r="E47" s="262"/>
      <c r="F47" s="171"/>
      <c r="G47" s="474" t="s">
        <v>390</v>
      </c>
      <c r="H47" s="475"/>
      <c r="I47" s="347"/>
      <c r="J47" s="172"/>
      <c r="K47" s="172"/>
    </row>
    <row r="48" spans="2:11" ht="26.15" customHeight="1" x14ac:dyDescent="0.35">
      <c r="B48" s="466"/>
      <c r="C48" s="367" t="s">
        <v>395</v>
      </c>
      <c r="D48" s="179"/>
      <c r="E48" s="179"/>
      <c r="F48" s="176"/>
      <c r="G48" s="462" t="s">
        <v>271</v>
      </c>
      <c r="H48" s="463"/>
      <c r="I48" s="450">
        <f>SUM(I50:I60)</f>
        <v>0</v>
      </c>
      <c r="J48" s="454" t="s">
        <v>265</v>
      </c>
      <c r="K48" s="450">
        <f>SUM(K50:K60)</f>
        <v>0</v>
      </c>
    </row>
    <row r="49" spans="2:14" ht="26.15" customHeight="1" x14ac:dyDescent="0.35">
      <c r="B49" s="466"/>
      <c r="C49" s="364" t="s">
        <v>269</v>
      </c>
      <c r="D49" s="409">
        <v>0</v>
      </c>
      <c r="E49" s="178">
        <v>0</v>
      </c>
      <c r="F49" s="176"/>
      <c r="G49" s="462"/>
      <c r="H49" s="463"/>
      <c r="I49" s="453"/>
      <c r="J49" s="455"/>
      <c r="K49" s="453"/>
    </row>
    <row r="50" spans="2:14" ht="26.15" customHeight="1" x14ac:dyDescent="0.35">
      <c r="B50" s="466"/>
      <c r="C50" s="456" t="s">
        <v>112</v>
      </c>
      <c r="D50" s="457"/>
      <c r="E50" s="458"/>
      <c r="F50" s="170"/>
      <c r="G50" s="444" t="s">
        <v>398</v>
      </c>
      <c r="H50" s="476"/>
      <c r="I50" s="347"/>
      <c r="J50" s="172"/>
      <c r="K50" s="172"/>
    </row>
    <row r="51" spans="2:14" ht="26.15" customHeight="1" x14ac:dyDescent="0.35">
      <c r="B51" s="466"/>
      <c r="C51" s="273" t="s">
        <v>272</v>
      </c>
      <c r="D51" s="262"/>
      <c r="E51" s="262"/>
      <c r="F51" s="171"/>
      <c r="G51" s="444" t="s">
        <v>399</v>
      </c>
      <c r="H51" s="476"/>
      <c r="I51" s="347"/>
      <c r="J51" s="172"/>
      <c r="K51" s="172"/>
    </row>
    <row r="52" spans="2:14" ht="26.15" customHeight="1" x14ac:dyDescent="0.35">
      <c r="B52" s="466"/>
      <c r="C52" s="367" t="s">
        <v>400</v>
      </c>
      <c r="D52" s="179"/>
      <c r="E52" s="179"/>
      <c r="F52" s="176"/>
      <c r="G52" s="444" t="s">
        <v>401</v>
      </c>
      <c r="H52" s="476"/>
      <c r="I52" s="347"/>
      <c r="J52" s="172"/>
      <c r="K52" s="172"/>
    </row>
    <row r="53" spans="2:14" ht="26.15" customHeight="1" x14ac:dyDescent="0.35">
      <c r="B53" s="466"/>
      <c r="C53" s="364" t="s">
        <v>269</v>
      </c>
      <c r="D53" s="409">
        <v>0</v>
      </c>
      <c r="E53" s="178">
        <v>0</v>
      </c>
      <c r="F53" s="176"/>
      <c r="G53" s="444" t="s">
        <v>402</v>
      </c>
      <c r="H53" s="476"/>
      <c r="I53" s="347"/>
      <c r="J53" s="172"/>
      <c r="K53" s="172"/>
    </row>
    <row r="54" spans="2:14" ht="26.15" customHeight="1" x14ac:dyDescent="0.35">
      <c r="B54" s="466"/>
      <c r="C54" s="456" t="s">
        <v>274</v>
      </c>
      <c r="D54" s="457"/>
      <c r="E54" s="458"/>
      <c r="F54" s="180"/>
      <c r="G54" s="444" t="s">
        <v>403</v>
      </c>
      <c r="H54" s="476"/>
      <c r="I54" s="347"/>
      <c r="J54" s="172"/>
      <c r="K54" s="172"/>
    </row>
    <row r="55" spans="2:14" ht="26.15" customHeight="1" x14ac:dyDescent="0.35">
      <c r="B55" s="466"/>
      <c r="C55" s="367"/>
      <c r="D55" s="410"/>
      <c r="E55" s="179"/>
      <c r="F55" s="176"/>
      <c r="G55" s="444" t="s">
        <v>403</v>
      </c>
      <c r="H55" s="476"/>
      <c r="I55" s="347"/>
      <c r="J55" s="172"/>
      <c r="K55" s="172"/>
      <c r="N55" s="376"/>
    </row>
    <row r="56" spans="2:14" ht="26.15" customHeight="1" x14ac:dyDescent="0.35">
      <c r="B56" s="466"/>
      <c r="C56" s="367"/>
      <c r="D56" s="410"/>
      <c r="E56" s="179"/>
      <c r="F56" s="176"/>
      <c r="G56" s="444" t="s">
        <v>403</v>
      </c>
      <c r="H56" s="476"/>
      <c r="I56" s="347"/>
      <c r="J56" s="172"/>
      <c r="K56" s="172"/>
    </row>
    <row r="57" spans="2:14" ht="26.15" customHeight="1" x14ac:dyDescent="0.35">
      <c r="B57" s="466"/>
      <c r="C57" s="367"/>
      <c r="D57" s="410"/>
      <c r="E57" s="179"/>
      <c r="F57" s="176"/>
      <c r="G57" s="474" t="s">
        <v>404</v>
      </c>
      <c r="H57" s="475"/>
      <c r="I57" s="347"/>
      <c r="J57" s="172"/>
      <c r="K57" s="172"/>
    </row>
    <row r="58" spans="2:14" ht="26.15" customHeight="1" x14ac:dyDescent="0.35">
      <c r="B58" s="466"/>
      <c r="C58" s="367"/>
      <c r="D58" s="410"/>
      <c r="E58" s="179"/>
      <c r="F58" s="176"/>
      <c r="G58" s="444" t="s">
        <v>404</v>
      </c>
      <c r="H58" s="476"/>
      <c r="I58" s="347"/>
      <c r="J58" s="172"/>
      <c r="K58" s="172"/>
    </row>
    <row r="59" spans="2:14" ht="26.15" customHeight="1" thickBot="1" x14ac:dyDescent="0.4">
      <c r="B59" s="466"/>
      <c r="C59" s="364" t="s">
        <v>281</v>
      </c>
      <c r="D59" s="409">
        <f>SUM(D55:D58)</f>
        <v>0</v>
      </c>
      <c r="E59" s="352">
        <f>SUM(E55:E58)</f>
        <v>0</v>
      </c>
      <c r="F59" s="176"/>
      <c r="G59" s="477" t="s">
        <v>404</v>
      </c>
      <c r="H59" s="478"/>
      <c r="I59" s="377"/>
      <c r="J59" s="378"/>
      <c r="K59" s="378"/>
    </row>
    <row r="60" spans="2:14" ht="26.15" customHeight="1" thickBot="1" x14ac:dyDescent="0.4">
      <c r="B60" s="466"/>
      <c r="C60" s="456" t="s">
        <v>282</v>
      </c>
      <c r="D60" s="457"/>
      <c r="E60" s="458"/>
      <c r="F60" s="180"/>
      <c r="G60" s="482" t="s">
        <v>273</v>
      </c>
      <c r="H60" s="483"/>
      <c r="I60" s="379"/>
      <c r="J60" s="380"/>
      <c r="K60" s="380"/>
    </row>
    <row r="61" spans="2:14" ht="26.15" customHeight="1" x14ac:dyDescent="0.35">
      <c r="B61" s="466"/>
      <c r="C61" s="367"/>
      <c r="D61" s="410"/>
      <c r="E61" s="182"/>
      <c r="F61" s="176"/>
      <c r="G61" s="484" t="s">
        <v>275</v>
      </c>
      <c r="H61" s="485"/>
      <c r="I61" s="486">
        <f>SUM(I63:I69)</f>
        <v>0</v>
      </c>
      <c r="J61" s="487" t="s">
        <v>265</v>
      </c>
      <c r="K61" s="486">
        <f>SUM(K63:K69)</f>
        <v>0</v>
      </c>
    </row>
    <row r="62" spans="2:14" ht="26.15" customHeight="1" x14ac:dyDescent="0.35">
      <c r="B62" s="466"/>
      <c r="C62" s="367"/>
      <c r="D62" s="410"/>
      <c r="E62" s="179"/>
      <c r="F62" s="176"/>
      <c r="G62" s="462"/>
      <c r="H62" s="467"/>
      <c r="I62" s="453"/>
      <c r="J62" s="455"/>
      <c r="K62" s="453"/>
    </row>
    <row r="63" spans="2:14" ht="26.15" customHeight="1" x14ac:dyDescent="0.35">
      <c r="B63" s="466"/>
      <c r="C63" s="367"/>
      <c r="D63" s="410"/>
      <c r="E63" s="179"/>
      <c r="F63" s="176"/>
      <c r="G63" s="444" t="s">
        <v>276</v>
      </c>
      <c r="H63" s="445"/>
      <c r="I63" s="262"/>
      <c r="J63" s="172"/>
      <c r="K63" s="172"/>
    </row>
    <row r="64" spans="2:14" ht="26.15" customHeight="1" x14ac:dyDescent="0.35">
      <c r="B64" s="466"/>
      <c r="C64" s="367"/>
      <c r="D64" s="410"/>
      <c r="E64" s="179"/>
      <c r="F64" s="176"/>
      <c r="G64" s="444" t="s">
        <v>277</v>
      </c>
      <c r="H64" s="445"/>
      <c r="I64" s="262"/>
      <c r="J64" s="172"/>
      <c r="K64" s="172"/>
    </row>
    <row r="65" spans="2:11" ht="26.15" customHeight="1" x14ac:dyDescent="0.35">
      <c r="B65" s="466"/>
      <c r="C65" s="351" t="s">
        <v>285</v>
      </c>
      <c r="D65" s="408">
        <f>SUM(D61:D64)</f>
        <v>0</v>
      </c>
      <c r="E65" s="352">
        <f>SUM(E61:E64)</f>
        <v>0</v>
      </c>
      <c r="F65" s="176"/>
      <c r="G65" s="444" t="s">
        <v>278</v>
      </c>
      <c r="H65" s="445"/>
      <c r="I65" s="262"/>
      <c r="J65" s="172"/>
      <c r="K65" s="172"/>
    </row>
    <row r="66" spans="2:11" ht="26.15" customHeight="1" x14ac:dyDescent="0.35">
      <c r="B66" s="479" t="s">
        <v>405</v>
      </c>
      <c r="C66" s="480"/>
      <c r="D66" s="372">
        <f>SUM(D45+D49+D53+D59+D65)</f>
        <v>0</v>
      </c>
      <c r="E66" s="373">
        <f>SUM(E45+E49+E53+E59+E65)</f>
        <v>0</v>
      </c>
      <c r="F66" s="180"/>
      <c r="G66" s="444" t="s">
        <v>279</v>
      </c>
      <c r="H66" s="445"/>
      <c r="I66" s="262"/>
      <c r="J66" s="172"/>
      <c r="K66" s="172"/>
    </row>
    <row r="67" spans="2:11" ht="26.15" customHeight="1" x14ac:dyDescent="0.35">
      <c r="B67" s="466" t="s">
        <v>157</v>
      </c>
      <c r="C67" s="456" t="s">
        <v>406</v>
      </c>
      <c r="D67" s="457"/>
      <c r="E67" s="458"/>
      <c r="F67" s="381"/>
      <c r="G67" s="444" t="s">
        <v>407</v>
      </c>
      <c r="H67" s="445"/>
      <c r="I67" s="262"/>
      <c r="J67" s="172"/>
      <c r="K67" s="172"/>
    </row>
    <row r="68" spans="2:11" ht="26.15" customHeight="1" x14ac:dyDescent="0.35">
      <c r="B68" s="466"/>
      <c r="C68" s="382" t="s">
        <v>408</v>
      </c>
      <c r="D68" s="383"/>
      <c r="E68" s="383"/>
      <c r="F68" s="384"/>
      <c r="G68" s="444" t="s">
        <v>280</v>
      </c>
      <c r="H68" s="445"/>
      <c r="I68" s="262"/>
      <c r="J68" s="172"/>
      <c r="K68" s="172"/>
    </row>
    <row r="69" spans="2:11" ht="26.15" customHeight="1" x14ac:dyDescent="0.35">
      <c r="B69" s="466"/>
      <c r="C69" s="374" t="s">
        <v>409</v>
      </c>
      <c r="D69" s="262"/>
      <c r="E69" s="262"/>
      <c r="F69" s="171"/>
      <c r="G69" s="444" t="s">
        <v>410</v>
      </c>
      <c r="H69" s="445"/>
      <c r="I69" s="262"/>
      <c r="J69" s="172"/>
      <c r="K69" s="172"/>
    </row>
    <row r="70" spans="2:11" ht="26.15" customHeight="1" x14ac:dyDescent="0.35">
      <c r="B70" s="466"/>
      <c r="C70" s="367" t="s">
        <v>411</v>
      </c>
      <c r="D70" s="375"/>
      <c r="E70" s="375"/>
      <c r="F70" s="174"/>
      <c r="G70" s="462" t="s">
        <v>283</v>
      </c>
      <c r="H70" s="467"/>
      <c r="I70" s="450">
        <f>SUM(I72:I77)</f>
        <v>0</v>
      </c>
      <c r="J70" s="454" t="s">
        <v>265</v>
      </c>
      <c r="K70" s="450">
        <f>SUM(K72:K77)</f>
        <v>0</v>
      </c>
    </row>
    <row r="71" spans="2:11" ht="26.15" customHeight="1" x14ac:dyDescent="0.35">
      <c r="B71" s="466"/>
      <c r="C71" s="364" t="s">
        <v>269</v>
      </c>
      <c r="D71" s="409">
        <f>SUM(D68:D70)</f>
        <v>0</v>
      </c>
      <c r="E71" s="178">
        <v>0</v>
      </c>
      <c r="F71" s="174"/>
      <c r="G71" s="462"/>
      <c r="H71" s="467"/>
      <c r="I71" s="453"/>
      <c r="J71" s="455"/>
      <c r="K71" s="453"/>
    </row>
    <row r="72" spans="2:11" ht="26.15" customHeight="1" x14ac:dyDescent="0.35">
      <c r="B72" s="466"/>
      <c r="C72" s="456" t="s">
        <v>274</v>
      </c>
      <c r="D72" s="457"/>
      <c r="E72" s="458"/>
      <c r="F72" s="180"/>
      <c r="G72" s="444" t="s">
        <v>412</v>
      </c>
      <c r="H72" s="445"/>
      <c r="I72" s="179"/>
      <c r="J72" s="183"/>
      <c r="K72" s="183"/>
    </row>
    <row r="73" spans="2:11" ht="26.15" customHeight="1" x14ac:dyDescent="0.35">
      <c r="B73" s="466"/>
      <c r="C73" s="367"/>
      <c r="D73" s="410"/>
      <c r="E73" s="179"/>
      <c r="F73" s="176"/>
      <c r="G73" s="444" t="s">
        <v>413</v>
      </c>
      <c r="H73" s="445"/>
      <c r="I73" s="179"/>
      <c r="J73" s="183"/>
      <c r="K73" s="183"/>
    </row>
    <row r="74" spans="2:11" ht="26.15" customHeight="1" x14ac:dyDescent="0.35">
      <c r="B74" s="466"/>
      <c r="C74" s="367"/>
      <c r="D74" s="410"/>
      <c r="E74" s="179"/>
      <c r="F74" s="176"/>
      <c r="G74" s="468" t="s">
        <v>414</v>
      </c>
      <c r="H74" s="469"/>
      <c r="I74" s="179"/>
      <c r="J74" s="183"/>
      <c r="K74" s="183"/>
    </row>
    <row r="75" spans="2:11" ht="26.15" customHeight="1" x14ac:dyDescent="0.35">
      <c r="B75" s="466"/>
      <c r="C75" s="367"/>
      <c r="D75" s="410"/>
      <c r="E75" s="179"/>
      <c r="F75" s="176"/>
      <c r="G75" s="444" t="s">
        <v>410</v>
      </c>
      <c r="H75" s="445"/>
      <c r="I75" s="179"/>
      <c r="J75" s="183"/>
      <c r="K75" s="183"/>
    </row>
    <row r="76" spans="2:11" ht="26.15" customHeight="1" x14ac:dyDescent="0.35">
      <c r="B76" s="466"/>
      <c r="C76" s="364" t="s">
        <v>281</v>
      </c>
      <c r="D76" s="409">
        <f>SUM(D73:D75)</f>
        <v>0</v>
      </c>
      <c r="E76" s="178">
        <f>SUM(E73:E75)</f>
        <v>0</v>
      </c>
      <c r="F76" s="176"/>
      <c r="G76" s="444" t="s">
        <v>410</v>
      </c>
      <c r="H76" s="445"/>
      <c r="I76" s="179"/>
      <c r="J76" s="183"/>
      <c r="K76" s="183"/>
    </row>
    <row r="77" spans="2:11" ht="26.15" customHeight="1" x14ac:dyDescent="0.35">
      <c r="B77" s="466"/>
      <c r="C77" s="456" t="s">
        <v>282</v>
      </c>
      <c r="D77" s="457"/>
      <c r="E77" s="458"/>
      <c r="F77" s="180"/>
      <c r="G77" s="444" t="s">
        <v>390</v>
      </c>
      <c r="H77" s="445"/>
      <c r="I77" s="179"/>
      <c r="J77" s="183"/>
      <c r="K77" s="183"/>
    </row>
    <row r="78" spans="2:11" ht="26.15" customHeight="1" x14ac:dyDescent="0.35">
      <c r="B78" s="466"/>
      <c r="C78" s="367"/>
      <c r="D78" s="410"/>
      <c r="E78" s="179"/>
      <c r="F78" s="176"/>
      <c r="G78" s="470" t="s">
        <v>284</v>
      </c>
      <c r="H78" s="471"/>
      <c r="I78" s="450">
        <f>SUM(I80:I82)</f>
        <v>0</v>
      </c>
      <c r="J78" s="452" t="s">
        <v>265</v>
      </c>
      <c r="K78" s="441">
        <f>SUM(K81:K82)</f>
        <v>0</v>
      </c>
    </row>
    <row r="79" spans="2:11" ht="26.15" customHeight="1" x14ac:dyDescent="0.35">
      <c r="B79" s="466"/>
      <c r="C79" s="367"/>
      <c r="D79" s="410"/>
      <c r="E79" s="179"/>
      <c r="F79" s="176"/>
      <c r="G79" s="472"/>
      <c r="H79" s="473"/>
      <c r="I79" s="451"/>
      <c r="J79" s="452"/>
      <c r="K79" s="441"/>
    </row>
    <row r="80" spans="2:11" ht="26.15" customHeight="1" x14ac:dyDescent="0.35">
      <c r="B80" s="466"/>
      <c r="C80" s="367"/>
      <c r="D80" s="410"/>
      <c r="E80" s="179"/>
      <c r="F80" s="176"/>
      <c r="G80" s="442" t="s">
        <v>390</v>
      </c>
      <c r="H80" s="443"/>
      <c r="I80" s="385"/>
      <c r="J80" s="386"/>
      <c r="K80" s="173"/>
    </row>
    <row r="81" spans="2:22" ht="26.15" customHeight="1" x14ac:dyDescent="0.35">
      <c r="B81" s="466"/>
      <c r="C81" s="364" t="s">
        <v>285</v>
      </c>
      <c r="D81" s="409">
        <f>SUM(D78:D80)</f>
        <v>0</v>
      </c>
      <c r="E81" s="178">
        <f>SUM(E78:E80)</f>
        <v>0</v>
      </c>
      <c r="F81" s="176"/>
      <c r="G81" s="444" t="s">
        <v>390</v>
      </c>
      <c r="H81" s="445"/>
      <c r="I81" s="179"/>
      <c r="J81" s="183"/>
      <c r="K81" s="183"/>
    </row>
    <row r="82" spans="2:22" ht="26.15" customHeight="1" thickBot="1" x14ac:dyDescent="0.4">
      <c r="B82" s="446" t="s">
        <v>415</v>
      </c>
      <c r="C82" s="447"/>
      <c r="D82" s="412">
        <f>SUM(D71+D76+D81)</f>
        <v>0</v>
      </c>
      <c r="E82" s="413">
        <f>SUM(E71+E76+E81)</f>
        <v>0</v>
      </c>
      <c r="F82" s="180"/>
      <c r="G82" s="448" t="s">
        <v>390</v>
      </c>
      <c r="H82" s="449"/>
      <c r="I82" s="387"/>
      <c r="J82" s="184"/>
      <c r="K82" s="184"/>
    </row>
    <row r="83" spans="2:22" ht="51.75" customHeight="1" thickBot="1" x14ac:dyDescent="0.4">
      <c r="B83" s="437" t="s">
        <v>286</v>
      </c>
      <c r="C83" s="438"/>
      <c r="D83" s="414">
        <f>SUM(D40+D66+D82)</f>
        <v>0</v>
      </c>
      <c r="E83" s="415">
        <f>SUM(E40+E66+E82)</f>
        <v>0</v>
      </c>
      <c r="F83" s="388"/>
      <c r="G83" s="439" t="s">
        <v>286</v>
      </c>
      <c r="H83" s="440"/>
      <c r="I83" s="389">
        <f>SUM(I12+I19+I23+I32+I37+I48+I61+I70+I78)</f>
        <v>0</v>
      </c>
      <c r="J83" s="390"/>
      <c r="K83" s="181">
        <f>SUM(K12+K19+K23+K32+K37+K48+K61+K70+K78)</f>
        <v>0</v>
      </c>
    </row>
    <row r="84" spans="2:22" ht="26.15" customHeight="1" x14ac:dyDescent="0.35">
      <c r="B84" s="459" t="s">
        <v>287</v>
      </c>
      <c r="C84" s="391" t="s">
        <v>288</v>
      </c>
      <c r="D84" s="416"/>
      <c r="E84" s="416"/>
      <c r="F84" s="161"/>
      <c r="G84" s="460" t="s">
        <v>287</v>
      </c>
      <c r="H84" s="461"/>
      <c r="I84" s="392"/>
      <c r="J84" s="393" t="s">
        <v>416</v>
      </c>
      <c r="K84" s="183"/>
    </row>
    <row r="85" spans="2:22" ht="26.15" customHeight="1" x14ac:dyDescent="0.35">
      <c r="B85" s="459"/>
      <c r="C85" s="391" t="s">
        <v>288</v>
      </c>
      <c r="D85" s="417"/>
      <c r="E85" s="417"/>
      <c r="F85" s="161"/>
      <c r="G85" s="462"/>
      <c r="H85" s="463"/>
      <c r="I85" s="371"/>
      <c r="J85" s="183" t="s">
        <v>416</v>
      </c>
      <c r="K85" s="183"/>
    </row>
    <row r="86" spans="2:22" ht="26.15" customHeight="1" thickBot="1" x14ac:dyDescent="0.4">
      <c r="B86" s="459"/>
      <c r="C86" s="394" t="s">
        <v>288</v>
      </c>
      <c r="D86" s="418"/>
      <c r="E86" s="418"/>
      <c r="F86" s="187"/>
      <c r="G86" s="464"/>
      <c r="H86" s="465"/>
      <c r="I86" s="395"/>
      <c r="J86" s="184" t="s">
        <v>416</v>
      </c>
      <c r="K86" s="183"/>
    </row>
    <row r="87" spans="2:22" ht="51" customHeight="1" thickBot="1" x14ac:dyDescent="0.4">
      <c r="B87" s="437" t="s">
        <v>289</v>
      </c>
      <c r="C87" s="438"/>
      <c r="D87" s="419">
        <f>SUM(D83:D86)</f>
        <v>0</v>
      </c>
      <c r="E87" s="420">
        <f>SUM(E83:E86)</f>
        <v>0</v>
      </c>
      <c r="F87" s="396"/>
      <c r="G87" s="439" t="s">
        <v>289</v>
      </c>
      <c r="H87" s="440"/>
      <c r="I87" s="389">
        <f>SUM(I83:I86)</f>
        <v>0</v>
      </c>
      <c r="J87" s="185"/>
      <c r="K87" s="181">
        <f t="shared" ref="K87" si="0">SUM(K83:K86)</f>
        <v>0</v>
      </c>
    </row>
    <row r="88" spans="2:22" s="143" customFormat="1" ht="26.15" customHeight="1" x14ac:dyDescent="0.35">
      <c r="B88" s="147"/>
      <c r="C88" s="186"/>
      <c r="D88" s="187"/>
      <c r="E88" s="187"/>
      <c r="F88" s="187"/>
      <c r="G88" s="187"/>
      <c r="H88" s="162"/>
      <c r="I88" s="145"/>
      <c r="P88" s="147"/>
      <c r="Q88" s="147"/>
      <c r="R88" s="147"/>
      <c r="S88" s="147"/>
      <c r="T88" s="147"/>
      <c r="U88" s="147"/>
      <c r="V88" s="147"/>
    </row>
    <row r="89" spans="2:22" s="143" customFormat="1" ht="16.5" customHeight="1" x14ac:dyDescent="0.35">
      <c r="B89" s="147"/>
      <c r="C89" s="188" t="s">
        <v>290</v>
      </c>
      <c r="D89" s="189" t="s">
        <v>291</v>
      </c>
      <c r="E89" s="187"/>
      <c r="F89" s="187"/>
      <c r="G89" s="187"/>
      <c r="H89" s="162"/>
      <c r="I89" s="189" t="s">
        <v>290</v>
      </c>
      <c r="J89" s="190" t="s">
        <v>291</v>
      </c>
      <c r="P89" s="147"/>
      <c r="Q89" s="147"/>
      <c r="R89" s="147"/>
      <c r="S89" s="147"/>
      <c r="T89" s="147"/>
      <c r="U89" s="147"/>
      <c r="V89" s="147"/>
    </row>
    <row r="90" spans="2:22" s="143" customFormat="1" ht="26.15" customHeight="1" x14ac:dyDescent="0.35">
      <c r="B90" s="191" t="s">
        <v>292</v>
      </c>
      <c r="C90" s="192">
        <f>SUM(D16+D45)</f>
        <v>0</v>
      </c>
      <c r="D90" s="192">
        <f>SUM(E16+E45)</f>
        <v>0</v>
      </c>
      <c r="E90" s="161"/>
      <c r="F90" s="161"/>
      <c r="G90" s="161"/>
      <c r="H90" s="193" t="s">
        <v>293</v>
      </c>
      <c r="I90" s="397" t="e">
        <f>I12/I83</f>
        <v>#DIV/0!</v>
      </c>
      <c r="J90" s="397" t="e">
        <f>K12/K83</f>
        <v>#DIV/0!</v>
      </c>
      <c r="P90" s="147"/>
      <c r="Q90" s="147"/>
      <c r="R90" s="147"/>
      <c r="S90" s="147"/>
      <c r="T90" s="147"/>
      <c r="U90" s="147"/>
      <c r="V90" s="147"/>
    </row>
    <row r="91" spans="2:22" s="143" customFormat="1" ht="26.15" customHeight="1" x14ac:dyDescent="0.35">
      <c r="B91" s="191" t="s">
        <v>294</v>
      </c>
      <c r="C91" s="192">
        <f>SUM(D20+D49)</f>
        <v>0</v>
      </c>
      <c r="D91" s="192">
        <f>SUM(E20+E49)</f>
        <v>0</v>
      </c>
      <c r="E91" s="161"/>
      <c r="F91" s="161"/>
      <c r="G91" s="161"/>
      <c r="H91" s="194" t="s">
        <v>295</v>
      </c>
      <c r="I91" s="398" t="e">
        <f>I19/I83</f>
        <v>#DIV/0!</v>
      </c>
      <c r="J91" s="397" t="e">
        <f>K19/K83</f>
        <v>#DIV/0!</v>
      </c>
      <c r="P91" s="147"/>
      <c r="Q91" s="147"/>
      <c r="R91" s="147"/>
      <c r="S91" s="147"/>
      <c r="T91" s="147"/>
      <c r="U91" s="147"/>
      <c r="V91" s="147"/>
    </row>
    <row r="92" spans="2:22" s="143" customFormat="1" ht="26.15" customHeight="1" x14ac:dyDescent="0.35">
      <c r="B92" s="191" t="s">
        <v>296</v>
      </c>
      <c r="C92" s="192">
        <f>SUM(D24+D53)</f>
        <v>0</v>
      </c>
      <c r="D92" s="192">
        <f>SUM(E24+E53)</f>
        <v>0</v>
      </c>
      <c r="E92" s="161"/>
      <c r="F92" s="161"/>
      <c r="G92" s="161"/>
      <c r="H92" s="193" t="s">
        <v>417</v>
      </c>
      <c r="I92" s="399" t="e">
        <f>I23/I83</f>
        <v>#DIV/0!</v>
      </c>
      <c r="J92" s="399" t="e">
        <f>K23/K83</f>
        <v>#DIV/0!</v>
      </c>
      <c r="P92" s="147"/>
      <c r="Q92" s="147"/>
      <c r="R92" s="147"/>
      <c r="S92" s="147"/>
      <c r="T92" s="147"/>
      <c r="U92" s="147"/>
      <c r="V92" s="147"/>
    </row>
    <row r="93" spans="2:22" s="143" customFormat="1" ht="26.15" customHeight="1" x14ac:dyDescent="0.35">
      <c r="B93" s="194" t="s">
        <v>297</v>
      </c>
      <c r="C93" s="192">
        <f>SUM(D16+D20+D24+D71)</f>
        <v>0</v>
      </c>
      <c r="D93" s="192">
        <f>SUM(E16+E20+E24+E71)</f>
        <v>0</v>
      </c>
      <c r="E93" s="161"/>
      <c r="F93" s="161"/>
      <c r="G93" s="161"/>
      <c r="H93" s="194" t="s">
        <v>418</v>
      </c>
      <c r="I93" s="398" t="e">
        <f>I32/I83</f>
        <v>#DIV/0!</v>
      </c>
      <c r="J93" s="398" t="e">
        <f>K32/K83</f>
        <v>#DIV/0!</v>
      </c>
      <c r="P93" s="147"/>
      <c r="Q93" s="147"/>
      <c r="R93" s="147"/>
      <c r="S93" s="147"/>
      <c r="T93" s="147"/>
      <c r="U93" s="147"/>
      <c r="V93" s="147"/>
    </row>
    <row r="94" spans="2:22" s="143" customFormat="1" ht="26.15" customHeight="1" x14ac:dyDescent="0.35">
      <c r="D94" s="145"/>
      <c r="E94" s="145"/>
      <c r="F94" s="145"/>
      <c r="G94" s="145"/>
      <c r="H94" s="194" t="s">
        <v>419</v>
      </c>
      <c r="I94" s="398" t="e">
        <f>I37/I83</f>
        <v>#DIV/0!</v>
      </c>
      <c r="J94" s="398" t="e">
        <f>K37/K83</f>
        <v>#DIV/0!</v>
      </c>
      <c r="P94" s="147"/>
      <c r="Q94" s="147"/>
      <c r="R94" s="147"/>
      <c r="S94" s="147"/>
      <c r="T94" s="147"/>
      <c r="U94" s="147"/>
      <c r="V94" s="147"/>
    </row>
    <row r="95" spans="2:22" s="143" customFormat="1" ht="26.15" customHeight="1" x14ac:dyDescent="0.35">
      <c r="B95" s="195" t="s">
        <v>298</v>
      </c>
      <c r="C95" s="196" t="e">
        <f>(D16+D20+D24+D45+D49+D53+D71)/D83</f>
        <v>#DIV/0!</v>
      </c>
      <c r="D95" s="196" t="e">
        <f>(E16+E20+E24+E45+E49+E53+E71)/E83</f>
        <v>#DIV/0!</v>
      </c>
      <c r="E95" s="145"/>
      <c r="F95" s="145"/>
      <c r="G95" s="145"/>
      <c r="H95" s="193" t="s">
        <v>299</v>
      </c>
      <c r="I95" s="399" t="e">
        <f>(I48+I61)/I83</f>
        <v>#DIV/0!</v>
      </c>
      <c r="J95" s="399" t="e">
        <f>(K48+58)/K83</f>
        <v>#DIV/0!</v>
      </c>
      <c r="P95" s="147"/>
      <c r="Q95" s="147"/>
      <c r="R95" s="147"/>
      <c r="S95" s="147"/>
      <c r="T95" s="147"/>
      <c r="U95" s="147"/>
      <c r="V95" s="147"/>
    </row>
    <row r="96" spans="2:22" s="143" customFormat="1" ht="26.15" customHeight="1" x14ac:dyDescent="0.35">
      <c r="B96" s="195" t="s">
        <v>300</v>
      </c>
      <c r="C96" s="196" t="e">
        <f>SUM(D39+D65+D81)/D83</f>
        <v>#DIV/0!</v>
      </c>
      <c r="D96" s="196" t="e">
        <f>SUM(E39+E65+E81)/E83</f>
        <v>#DIV/0!</v>
      </c>
      <c r="E96" s="145"/>
      <c r="F96" s="145"/>
      <c r="G96" s="145"/>
      <c r="H96" s="193" t="s">
        <v>301</v>
      </c>
      <c r="I96" s="399" t="e">
        <f>I60/I83</f>
        <v>#DIV/0!</v>
      </c>
      <c r="J96" s="399" t="e">
        <f>K60/K83</f>
        <v>#DIV/0!</v>
      </c>
      <c r="P96" s="147"/>
      <c r="Q96" s="147"/>
      <c r="R96" s="147"/>
      <c r="S96" s="147"/>
      <c r="T96" s="147"/>
      <c r="U96" s="147"/>
      <c r="V96" s="147"/>
    </row>
    <row r="97" spans="2:22" s="143" customFormat="1" ht="26.15" customHeight="1" x14ac:dyDescent="0.35">
      <c r="B97" s="195" t="s">
        <v>302</v>
      </c>
      <c r="C97" s="196" t="e">
        <f>(D33+D59+D76)/D83</f>
        <v>#DIV/0!</v>
      </c>
      <c r="D97" s="196" t="e">
        <f>(E33+E59+E76)/E83</f>
        <v>#DIV/0!</v>
      </c>
      <c r="E97" s="161"/>
      <c r="F97" s="161"/>
      <c r="G97" s="161"/>
      <c r="H97" s="194" t="s">
        <v>303</v>
      </c>
      <c r="I97" s="398" t="e">
        <f>(I70+I78)/I83</f>
        <v>#DIV/0!</v>
      </c>
      <c r="J97" s="398" t="e">
        <f>(K70+K78)/K83</f>
        <v>#DIV/0!</v>
      </c>
      <c r="P97" s="147"/>
      <c r="Q97" s="147"/>
      <c r="R97" s="147"/>
      <c r="S97" s="147"/>
      <c r="T97" s="147"/>
      <c r="U97" s="147"/>
      <c r="V97" s="147"/>
    </row>
    <row r="98" spans="2:22" s="143" customFormat="1" ht="26.15" customHeight="1" x14ac:dyDescent="0.35">
      <c r="C98" s="160"/>
      <c r="D98" s="161"/>
      <c r="E98" s="161"/>
      <c r="F98" s="161"/>
      <c r="G98" s="161"/>
      <c r="I98" s="145"/>
      <c r="P98" s="147"/>
      <c r="Q98" s="147"/>
      <c r="R98" s="147"/>
      <c r="S98" s="147"/>
      <c r="T98" s="147"/>
      <c r="U98" s="147"/>
      <c r="V98" s="147"/>
    </row>
    <row r="99" spans="2:22" s="143" customFormat="1" ht="26.15" customHeight="1" x14ac:dyDescent="0.35">
      <c r="C99" s="160"/>
      <c r="D99" s="161"/>
      <c r="E99" s="161"/>
      <c r="F99" s="161"/>
      <c r="G99" s="161"/>
      <c r="H99" s="147"/>
      <c r="I99" s="187"/>
      <c r="J99" s="197"/>
      <c r="K99" s="197"/>
      <c r="P99" s="147"/>
      <c r="Q99" s="147"/>
      <c r="R99" s="147"/>
      <c r="S99" s="147"/>
      <c r="T99" s="147"/>
      <c r="U99" s="147"/>
      <c r="V99" s="147"/>
    </row>
    <row r="100" spans="2:22" s="143" customFormat="1" ht="26.15" customHeight="1" x14ac:dyDescent="0.35">
      <c r="C100" s="160"/>
      <c r="D100" s="161"/>
      <c r="E100" s="161"/>
      <c r="F100" s="161"/>
      <c r="G100" s="161"/>
      <c r="H100" s="147"/>
      <c r="I100" s="198"/>
      <c r="J100" s="199"/>
      <c r="K100" s="199"/>
      <c r="P100" s="147"/>
      <c r="Q100" s="147"/>
      <c r="R100" s="147"/>
      <c r="S100" s="147"/>
      <c r="T100" s="147"/>
      <c r="U100" s="147"/>
      <c r="V100" s="147"/>
    </row>
    <row r="101" spans="2:22" s="143" customFormat="1" ht="26.15" customHeight="1" x14ac:dyDescent="0.35">
      <c r="C101" s="160"/>
      <c r="D101" s="161"/>
      <c r="E101" s="161"/>
      <c r="F101" s="161"/>
      <c r="G101" s="161"/>
      <c r="H101" s="147"/>
      <c r="I101" s="198"/>
      <c r="J101" s="199"/>
      <c r="K101" s="199"/>
      <c r="P101" s="147"/>
      <c r="Q101" s="147"/>
      <c r="R101" s="147"/>
      <c r="S101" s="147"/>
      <c r="T101" s="147"/>
      <c r="U101" s="147"/>
      <c r="V101" s="147"/>
    </row>
    <row r="102" spans="2:22" s="143" customFormat="1" ht="26.15" customHeight="1" x14ac:dyDescent="0.35">
      <c r="C102" s="160"/>
      <c r="D102" s="161"/>
      <c r="E102" s="161"/>
      <c r="F102" s="161"/>
      <c r="G102" s="161"/>
      <c r="H102" s="147"/>
      <c r="I102" s="198"/>
      <c r="J102" s="199"/>
      <c r="K102" s="199"/>
      <c r="P102" s="147"/>
      <c r="Q102" s="147"/>
      <c r="R102" s="147"/>
      <c r="S102" s="147"/>
      <c r="T102" s="147"/>
      <c r="U102" s="147"/>
      <c r="V102" s="147"/>
    </row>
    <row r="103" spans="2:22" s="143" customFormat="1" x14ac:dyDescent="0.35">
      <c r="C103" s="160"/>
      <c r="D103" s="161"/>
      <c r="E103" s="161"/>
      <c r="F103" s="161"/>
      <c r="G103" s="161"/>
      <c r="H103" s="162"/>
      <c r="I103" s="161"/>
      <c r="J103" s="147"/>
      <c r="K103" s="147"/>
      <c r="L103" s="400" t="s">
        <v>304</v>
      </c>
      <c r="P103" s="147"/>
      <c r="Q103" s="147"/>
      <c r="R103" s="147"/>
      <c r="S103" s="147"/>
      <c r="T103" s="147"/>
      <c r="U103" s="147"/>
      <c r="V103" s="147"/>
    </row>
    <row r="104" spans="2:22" s="143" customFormat="1" x14ac:dyDescent="0.35">
      <c r="C104" s="160"/>
      <c r="D104" s="161"/>
      <c r="E104" s="161"/>
      <c r="F104" s="161"/>
      <c r="G104" s="161"/>
      <c r="H104" s="162"/>
      <c r="I104" s="161"/>
      <c r="J104" s="147"/>
      <c r="K104" s="147"/>
      <c r="L104" s="401" t="e">
        <f>I100/I83</f>
        <v>#DIV/0!</v>
      </c>
      <c r="P104" s="147"/>
      <c r="Q104" s="147"/>
      <c r="R104" s="147"/>
      <c r="S104" s="147"/>
      <c r="T104" s="147"/>
      <c r="U104" s="147"/>
      <c r="V104" s="147"/>
    </row>
    <row r="105" spans="2:22" s="143" customFormat="1" x14ac:dyDescent="0.35">
      <c r="B105" s="147"/>
      <c r="C105" s="160"/>
      <c r="D105" s="161"/>
      <c r="E105" s="161"/>
      <c r="F105" s="161"/>
      <c r="G105" s="161"/>
      <c r="H105" s="162"/>
      <c r="I105" s="145"/>
      <c r="L105" s="200" t="e">
        <f>I101/I83</f>
        <v>#DIV/0!</v>
      </c>
      <c r="P105" s="147"/>
      <c r="Q105" s="147"/>
      <c r="R105" s="147"/>
      <c r="S105" s="147"/>
      <c r="T105" s="147"/>
      <c r="U105" s="147"/>
      <c r="V105" s="147"/>
    </row>
    <row r="106" spans="2:22" s="143" customFormat="1" x14ac:dyDescent="0.35">
      <c r="B106" s="147"/>
      <c r="C106" s="160"/>
      <c r="D106" s="161"/>
      <c r="E106" s="161"/>
      <c r="F106" s="161"/>
      <c r="G106" s="161"/>
      <c r="H106" s="162"/>
      <c r="I106" s="145"/>
      <c r="L106" s="200" t="e">
        <f>I102/I83</f>
        <v>#DIV/0!</v>
      </c>
      <c r="P106" s="147"/>
      <c r="Q106" s="147"/>
      <c r="R106" s="147"/>
      <c r="S106" s="147"/>
      <c r="T106" s="147"/>
      <c r="U106" s="147"/>
      <c r="V106" s="147"/>
    </row>
    <row r="107" spans="2:22" s="143" customFormat="1" x14ac:dyDescent="0.35">
      <c r="B107" s="147"/>
      <c r="C107" s="160"/>
      <c r="D107" s="161"/>
      <c r="E107" s="161"/>
      <c r="F107" s="161"/>
      <c r="G107" s="161"/>
      <c r="H107" s="162"/>
      <c r="I107" s="145"/>
      <c r="P107" s="147"/>
      <c r="Q107" s="147"/>
      <c r="R107" s="147"/>
      <c r="S107" s="147"/>
      <c r="T107" s="147"/>
      <c r="U107" s="147"/>
      <c r="V107" s="147"/>
    </row>
    <row r="108" spans="2:22" s="143" customFormat="1" x14ac:dyDescent="0.35">
      <c r="B108" s="147"/>
      <c r="C108" s="160"/>
      <c r="D108" s="161"/>
      <c r="E108" s="161"/>
      <c r="F108" s="161"/>
      <c r="G108" s="161"/>
      <c r="H108" s="162"/>
      <c r="I108" s="145"/>
      <c r="P108" s="147"/>
      <c r="Q108" s="147"/>
      <c r="R108" s="147"/>
      <c r="S108" s="147"/>
      <c r="T108" s="147"/>
      <c r="U108" s="147"/>
      <c r="V108" s="147"/>
    </row>
    <row r="109" spans="2:22" s="143" customFormat="1" x14ac:dyDescent="0.35">
      <c r="B109" s="147"/>
      <c r="C109" s="160"/>
      <c r="D109" s="161"/>
      <c r="E109" s="161"/>
      <c r="F109" s="161"/>
      <c r="G109" s="161"/>
      <c r="H109" s="162"/>
      <c r="I109" s="145"/>
      <c r="P109" s="147"/>
      <c r="Q109" s="147"/>
      <c r="R109" s="147"/>
      <c r="S109" s="147"/>
      <c r="T109" s="147"/>
      <c r="U109" s="147"/>
      <c r="V109" s="147"/>
    </row>
    <row r="110" spans="2:22" s="143" customFormat="1" x14ac:dyDescent="0.35">
      <c r="B110" s="147"/>
      <c r="C110" s="160"/>
      <c r="D110" s="161"/>
      <c r="E110" s="161"/>
      <c r="F110" s="161"/>
      <c r="G110" s="161"/>
      <c r="H110" s="162"/>
      <c r="I110" s="145"/>
      <c r="P110" s="147"/>
      <c r="Q110" s="147"/>
      <c r="R110" s="147"/>
      <c r="S110" s="147"/>
      <c r="T110" s="147"/>
      <c r="U110" s="147"/>
      <c r="V110" s="147"/>
    </row>
    <row r="111" spans="2:22" s="143" customFormat="1" x14ac:dyDescent="0.35">
      <c r="B111" s="147"/>
      <c r="C111" s="160"/>
      <c r="D111" s="161"/>
      <c r="E111" s="161"/>
      <c r="F111" s="161"/>
      <c r="G111" s="161"/>
      <c r="H111" s="162"/>
      <c r="I111" s="145"/>
      <c r="P111" s="147"/>
      <c r="Q111" s="147"/>
      <c r="R111" s="147"/>
      <c r="S111" s="147"/>
      <c r="T111" s="147"/>
      <c r="U111" s="147"/>
      <c r="V111" s="147"/>
    </row>
    <row r="112" spans="2:22" s="143" customFormat="1" x14ac:dyDescent="0.35">
      <c r="B112" s="147"/>
      <c r="C112" s="160"/>
      <c r="D112" s="161"/>
      <c r="E112" s="161"/>
      <c r="F112" s="161"/>
      <c r="G112" s="161"/>
      <c r="H112" s="162"/>
      <c r="I112" s="145"/>
      <c r="P112" s="147"/>
      <c r="Q112" s="147"/>
      <c r="R112" s="147"/>
      <c r="S112" s="147"/>
      <c r="T112" s="147"/>
      <c r="U112" s="147"/>
      <c r="V112" s="147"/>
    </row>
    <row r="113" spans="2:22" s="143" customFormat="1" x14ac:dyDescent="0.35">
      <c r="B113" s="147"/>
      <c r="C113" s="160"/>
      <c r="D113" s="161"/>
      <c r="E113" s="161"/>
      <c r="F113" s="161"/>
      <c r="G113" s="161"/>
      <c r="H113" s="162"/>
      <c r="I113" s="145"/>
      <c r="P113" s="147"/>
      <c r="Q113" s="147"/>
      <c r="R113" s="147"/>
      <c r="S113" s="147"/>
      <c r="T113" s="147"/>
      <c r="U113" s="147"/>
      <c r="V113" s="147"/>
    </row>
    <row r="114" spans="2:22" s="143" customFormat="1" x14ac:dyDescent="0.35">
      <c r="B114" s="147"/>
      <c r="C114" s="160"/>
      <c r="D114" s="161"/>
      <c r="E114" s="161"/>
      <c r="F114" s="161"/>
      <c r="G114" s="161"/>
      <c r="H114" s="162"/>
      <c r="I114" s="145"/>
      <c r="P114" s="147"/>
      <c r="Q114" s="147"/>
      <c r="R114" s="147"/>
      <c r="S114" s="147"/>
      <c r="T114" s="147"/>
      <c r="U114" s="147"/>
      <c r="V114" s="147"/>
    </row>
    <row r="115" spans="2:22" s="143" customFormat="1" x14ac:dyDescent="0.35">
      <c r="B115" s="147"/>
      <c r="C115" s="160"/>
      <c r="D115" s="161"/>
      <c r="E115" s="161"/>
      <c r="F115" s="161"/>
      <c r="G115" s="161"/>
      <c r="H115" s="162"/>
      <c r="I115" s="145"/>
      <c r="P115" s="147"/>
      <c r="Q115" s="147"/>
      <c r="R115" s="147"/>
      <c r="S115" s="147"/>
      <c r="T115" s="147"/>
      <c r="U115" s="147"/>
      <c r="V115" s="147"/>
    </row>
    <row r="116" spans="2:22" s="143" customFormat="1" x14ac:dyDescent="0.35">
      <c r="B116" s="147"/>
      <c r="C116" s="160"/>
      <c r="D116" s="161"/>
      <c r="E116" s="161"/>
      <c r="F116" s="161"/>
      <c r="G116" s="161"/>
      <c r="H116" s="162"/>
      <c r="I116" s="145"/>
      <c r="P116" s="147"/>
      <c r="Q116" s="147"/>
      <c r="R116" s="147"/>
      <c r="S116" s="147"/>
      <c r="T116" s="147"/>
      <c r="U116" s="147"/>
      <c r="V116" s="147"/>
    </row>
    <row r="117" spans="2:22" s="143" customFormat="1" x14ac:dyDescent="0.35">
      <c r="B117" s="147"/>
      <c r="C117" s="160"/>
      <c r="D117" s="161"/>
      <c r="E117" s="161"/>
      <c r="F117" s="161"/>
      <c r="G117" s="161"/>
      <c r="H117" s="162"/>
      <c r="I117" s="145"/>
      <c r="P117" s="147"/>
      <c r="Q117" s="147"/>
      <c r="R117" s="147"/>
      <c r="S117" s="147"/>
      <c r="T117" s="147"/>
      <c r="U117" s="147"/>
      <c r="V117" s="147"/>
    </row>
    <row r="118" spans="2:22" s="143" customFormat="1" x14ac:dyDescent="0.35">
      <c r="B118" s="147"/>
      <c r="C118" s="160"/>
      <c r="D118" s="161"/>
      <c r="E118" s="161"/>
      <c r="F118" s="161"/>
      <c r="G118" s="161"/>
      <c r="H118" s="162"/>
      <c r="I118" s="145"/>
      <c r="P118" s="147"/>
      <c r="Q118" s="147"/>
      <c r="R118" s="147"/>
      <c r="S118" s="147"/>
      <c r="T118" s="147"/>
      <c r="U118" s="147"/>
      <c r="V118" s="147"/>
    </row>
    <row r="119" spans="2:22" s="143" customFormat="1" x14ac:dyDescent="0.35">
      <c r="B119" s="147"/>
      <c r="C119" s="160"/>
      <c r="D119" s="161"/>
      <c r="E119" s="161"/>
      <c r="F119" s="161"/>
      <c r="G119" s="161"/>
      <c r="H119" s="162"/>
      <c r="I119" s="145"/>
      <c r="P119" s="147"/>
      <c r="Q119" s="147"/>
      <c r="R119" s="147"/>
      <c r="S119" s="147"/>
      <c r="T119" s="147"/>
      <c r="U119" s="147"/>
      <c r="V119" s="147"/>
    </row>
    <row r="120" spans="2:22" s="143" customFormat="1" x14ac:dyDescent="0.35">
      <c r="B120" s="147"/>
      <c r="C120" s="160"/>
      <c r="D120" s="161"/>
      <c r="E120" s="161"/>
      <c r="F120" s="161"/>
      <c r="G120" s="161"/>
      <c r="H120" s="162"/>
      <c r="I120" s="145"/>
      <c r="P120" s="147"/>
      <c r="Q120" s="147"/>
      <c r="R120" s="147"/>
      <c r="S120" s="147"/>
      <c r="T120" s="147"/>
      <c r="U120" s="147"/>
      <c r="V120" s="147"/>
    </row>
    <row r="121" spans="2:22" s="143" customFormat="1" x14ac:dyDescent="0.35">
      <c r="B121" s="147"/>
      <c r="C121" s="160"/>
      <c r="D121" s="161"/>
      <c r="E121" s="161"/>
      <c r="F121" s="161"/>
      <c r="G121" s="161"/>
      <c r="H121" s="162"/>
      <c r="I121" s="145"/>
      <c r="P121" s="147"/>
      <c r="Q121" s="147"/>
      <c r="R121" s="147"/>
      <c r="S121" s="147"/>
      <c r="T121" s="147"/>
      <c r="U121" s="147"/>
      <c r="V121" s="147"/>
    </row>
    <row r="122" spans="2:22" s="143" customFormat="1" x14ac:dyDescent="0.35">
      <c r="B122" s="147"/>
      <c r="C122" s="160"/>
      <c r="D122" s="161"/>
      <c r="E122" s="161"/>
      <c r="F122" s="161"/>
      <c r="G122" s="161"/>
      <c r="H122" s="162"/>
      <c r="I122" s="145"/>
      <c r="P122" s="147"/>
      <c r="Q122" s="147"/>
      <c r="R122" s="147"/>
      <c r="S122" s="147"/>
      <c r="T122" s="147"/>
      <c r="U122" s="147"/>
      <c r="V122" s="147"/>
    </row>
    <row r="123" spans="2:22" s="143" customFormat="1" x14ac:dyDescent="0.35">
      <c r="B123" s="147"/>
      <c r="C123" s="160"/>
      <c r="D123" s="161"/>
      <c r="E123" s="161"/>
      <c r="F123" s="161"/>
      <c r="G123" s="161"/>
      <c r="H123" s="162"/>
      <c r="I123" s="145"/>
      <c r="P123" s="147"/>
      <c r="Q123" s="147"/>
      <c r="R123" s="147"/>
      <c r="S123" s="147"/>
      <c r="T123" s="147"/>
      <c r="U123" s="147"/>
      <c r="V123" s="147"/>
    </row>
    <row r="124" spans="2:22" s="143" customFormat="1" x14ac:dyDescent="0.35">
      <c r="B124" s="147"/>
      <c r="C124" s="160"/>
      <c r="D124" s="161"/>
      <c r="E124" s="161"/>
      <c r="F124" s="161"/>
      <c r="G124" s="161"/>
      <c r="H124" s="162"/>
      <c r="I124" s="145"/>
      <c r="P124" s="147"/>
      <c r="Q124" s="147"/>
      <c r="R124" s="147"/>
      <c r="S124" s="147"/>
      <c r="T124" s="147"/>
      <c r="U124" s="147"/>
      <c r="V124" s="147"/>
    </row>
    <row r="125" spans="2:22" s="143" customFormat="1" x14ac:dyDescent="0.35">
      <c r="B125" s="147"/>
      <c r="C125" s="160"/>
      <c r="D125" s="161"/>
      <c r="E125" s="161"/>
      <c r="F125" s="161"/>
      <c r="G125" s="161"/>
      <c r="H125" s="162"/>
      <c r="I125" s="145"/>
      <c r="P125" s="147"/>
      <c r="Q125" s="147"/>
      <c r="R125" s="147"/>
      <c r="S125" s="147"/>
      <c r="T125" s="147"/>
      <c r="U125" s="147"/>
      <c r="V125" s="147"/>
    </row>
    <row r="126" spans="2:22" s="143" customFormat="1" x14ac:dyDescent="0.35">
      <c r="B126" s="147"/>
      <c r="C126" s="160"/>
      <c r="D126" s="161"/>
      <c r="E126" s="161"/>
      <c r="F126" s="161"/>
      <c r="G126" s="161"/>
      <c r="H126" s="162"/>
      <c r="I126" s="145"/>
      <c r="P126" s="147"/>
      <c r="Q126" s="147"/>
      <c r="R126" s="147"/>
      <c r="S126" s="147"/>
      <c r="T126" s="147"/>
      <c r="U126" s="147"/>
      <c r="V126" s="147"/>
    </row>
    <row r="127" spans="2:22" s="143" customFormat="1" x14ac:dyDescent="0.35">
      <c r="B127" s="147"/>
      <c r="C127" s="160"/>
      <c r="D127" s="161"/>
      <c r="E127" s="161"/>
      <c r="F127" s="161"/>
      <c r="G127" s="161"/>
      <c r="H127" s="162"/>
      <c r="I127" s="145"/>
      <c r="P127" s="147"/>
      <c r="Q127" s="147"/>
      <c r="R127" s="147"/>
      <c r="S127" s="147"/>
      <c r="T127" s="147"/>
      <c r="U127" s="147"/>
      <c r="V127" s="147"/>
    </row>
    <row r="128" spans="2:22" s="143" customFormat="1" x14ac:dyDescent="0.35">
      <c r="B128" s="147"/>
      <c r="C128" s="160"/>
      <c r="D128" s="161"/>
      <c r="E128" s="161"/>
      <c r="F128" s="161"/>
      <c r="G128" s="161"/>
      <c r="H128" s="162"/>
      <c r="I128" s="145"/>
      <c r="P128" s="147"/>
      <c r="Q128" s="147"/>
      <c r="R128" s="147"/>
      <c r="S128" s="147"/>
      <c r="T128" s="147"/>
      <c r="U128" s="147"/>
      <c r="V128" s="147"/>
    </row>
    <row r="129" spans="2:22" s="143" customFormat="1" x14ac:dyDescent="0.35">
      <c r="B129" s="147"/>
      <c r="C129" s="160"/>
      <c r="D129" s="161"/>
      <c r="E129" s="161"/>
      <c r="F129" s="161"/>
      <c r="G129" s="161"/>
      <c r="H129" s="162"/>
      <c r="I129" s="145"/>
      <c r="P129" s="147"/>
      <c r="Q129" s="147"/>
      <c r="R129" s="147"/>
      <c r="S129" s="147"/>
      <c r="T129" s="147"/>
      <c r="U129" s="147"/>
      <c r="V129" s="147"/>
    </row>
    <row r="130" spans="2:22" s="143" customFormat="1" x14ac:dyDescent="0.35">
      <c r="B130" s="147"/>
      <c r="C130" s="160"/>
      <c r="D130" s="161"/>
      <c r="E130" s="161"/>
      <c r="F130" s="161"/>
      <c r="G130" s="161"/>
      <c r="H130" s="162"/>
      <c r="I130" s="145"/>
      <c r="P130" s="147"/>
      <c r="Q130" s="147"/>
      <c r="R130" s="147"/>
      <c r="S130" s="147"/>
      <c r="T130" s="147"/>
      <c r="U130" s="147"/>
      <c r="V130" s="147"/>
    </row>
    <row r="131" spans="2:22" s="143" customFormat="1" x14ac:dyDescent="0.35">
      <c r="B131" s="147"/>
      <c r="C131" s="160"/>
      <c r="D131" s="161"/>
      <c r="E131" s="161"/>
      <c r="F131" s="161"/>
      <c r="G131" s="161"/>
      <c r="H131" s="162"/>
      <c r="I131" s="145"/>
      <c r="P131" s="147"/>
      <c r="Q131" s="147"/>
      <c r="R131" s="147"/>
      <c r="S131" s="147"/>
      <c r="T131" s="147"/>
      <c r="U131" s="147"/>
      <c r="V131" s="147"/>
    </row>
    <row r="132" spans="2:22" s="143" customFormat="1" x14ac:dyDescent="0.35">
      <c r="B132" s="147"/>
      <c r="C132" s="160"/>
      <c r="D132" s="161"/>
      <c r="E132" s="161"/>
      <c r="F132" s="161"/>
      <c r="G132" s="161"/>
      <c r="H132" s="162"/>
      <c r="I132" s="145"/>
      <c r="P132" s="147"/>
      <c r="Q132" s="147"/>
      <c r="R132" s="147"/>
      <c r="S132" s="147"/>
      <c r="T132" s="147"/>
      <c r="U132" s="147"/>
      <c r="V132" s="147"/>
    </row>
    <row r="133" spans="2:22" s="143" customFormat="1" x14ac:dyDescent="0.35">
      <c r="B133" s="147"/>
      <c r="C133" s="160"/>
      <c r="D133" s="161"/>
      <c r="E133" s="161"/>
      <c r="F133" s="161"/>
      <c r="G133" s="161"/>
      <c r="H133" s="162"/>
      <c r="I133" s="145"/>
      <c r="P133" s="147"/>
      <c r="Q133" s="147"/>
      <c r="R133" s="147"/>
      <c r="S133" s="147"/>
      <c r="T133" s="147"/>
      <c r="U133" s="147"/>
      <c r="V133" s="147"/>
    </row>
    <row r="134" spans="2:22" s="143" customFormat="1" x14ac:dyDescent="0.35">
      <c r="B134" s="147"/>
      <c r="C134" s="160"/>
      <c r="D134" s="161"/>
      <c r="E134" s="161"/>
      <c r="F134" s="161"/>
      <c r="G134" s="161"/>
      <c r="H134" s="162"/>
      <c r="I134" s="145"/>
      <c r="P134" s="147"/>
      <c r="Q134" s="147"/>
      <c r="R134" s="147"/>
      <c r="S134" s="147"/>
      <c r="T134" s="147"/>
      <c r="U134" s="147"/>
      <c r="V134" s="147"/>
    </row>
    <row r="135" spans="2:22" s="143" customFormat="1" x14ac:dyDescent="0.35">
      <c r="B135" s="147"/>
      <c r="C135" s="160"/>
      <c r="D135" s="161"/>
      <c r="E135" s="161"/>
      <c r="F135" s="161"/>
      <c r="G135" s="161"/>
      <c r="H135" s="162"/>
      <c r="I135" s="145"/>
      <c r="P135" s="147"/>
      <c r="Q135" s="147"/>
      <c r="R135" s="147"/>
      <c r="S135" s="147"/>
      <c r="T135" s="147"/>
      <c r="U135" s="147"/>
      <c r="V135" s="147"/>
    </row>
    <row r="136" spans="2:22" s="143" customFormat="1" x14ac:dyDescent="0.35">
      <c r="B136" s="147"/>
      <c r="C136" s="160"/>
      <c r="D136" s="161"/>
      <c r="E136" s="161"/>
      <c r="F136" s="161"/>
      <c r="G136" s="161"/>
      <c r="H136" s="162"/>
      <c r="I136" s="145"/>
      <c r="P136" s="147"/>
      <c r="Q136" s="147"/>
      <c r="R136" s="147"/>
      <c r="S136" s="147"/>
      <c r="T136" s="147"/>
      <c r="U136" s="147"/>
      <c r="V136" s="147"/>
    </row>
    <row r="137" spans="2:22" s="143" customFormat="1" x14ac:dyDescent="0.35">
      <c r="B137" s="147"/>
      <c r="C137" s="160"/>
      <c r="D137" s="161"/>
      <c r="E137" s="161"/>
      <c r="F137" s="161"/>
      <c r="G137" s="161"/>
      <c r="H137" s="162"/>
      <c r="I137" s="145"/>
      <c r="P137" s="147"/>
      <c r="Q137" s="147"/>
      <c r="R137" s="147"/>
      <c r="S137" s="147"/>
      <c r="T137" s="147"/>
      <c r="U137" s="147"/>
      <c r="V137" s="147"/>
    </row>
    <row r="138" spans="2:22" s="143" customFormat="1" x14ac:dyDescent="0.35">
      <c r="B138" s="147"/>
      <c r="C138" s="160"/>
      <c r="D138" s="161"/>
      <c r="E138" s="161"/>
      <c r="F138" s="161"/>
      <c r="G138" s="161"/>
      <c r="H138" s="162"/>
      <c r="I138" s="145"/>
      <c r="P138" s="147"/>
      <c r="Q138" s="147"/>
      <c r="R138" s="147"/>
      <c r="S138" s="147"/>
      <c r="T138" s="147"/>
      <c r="U138" s="147"/>
      <c r="V138" s="147"/>
    </row>
    <row r="139" spans="2:22" s="143" customFormat="1" x14ac:dyDescent="0.35">
      <c r="B139" s="147"/>
      <c r="C139" s="160"/>
      <c r="D139" s="161"/>
      <c r="E139" s="161"/>
      <c r="F139" s="161"/>
      <c r="G139" s="161"/>
      <c r="H139" s="162"/>
      <c r="I139" s="145"/>
      <c r="P139" s="147"/>
      <c r="Q139" s="147"/>
      <c r="R139" s="147"/>
      <c r="S139" s="147"/>
      <c r="T139" s="147"/>
      <c r="U139" s="147"/>
      <c r="V139" s="147"/>
    </row>
    <row r="140" spans="2:22" s="143" customFormat="1" x14ac:dyDescent="0.35">
      <c r="B140" s="147"/>
      <c r="C140" s="160"/>
      <c r="D140" s="161"/>
      <c r="E140" s="161"/>
      <c r="F140" s="161"/>
      <c r="G140" s="161"/>
      <c r="H140" s="162"/>
      <c r="I140" s="145"/>
      <c r="P140" s="147"/>
      <c r="Q140" s="147"/>
      <c r="R140" s="147"/>
      <c r="S140" s="147"/>
      <c r="T140" s="147"/>
      <c r="U140" s="147"/>
      <c r="V140" s="147"/>
    </row>
    <row r="141" spans="2:22" s="143" customFormat="1" x14ac:dyDescent="0.35">
      <c r="B141" s="147"/>
      <c r="C141" s="160"/>
      <c r="D141" s="161"/>
      <c r="E141" s="161"/>
      <c r="F141" s="161"/>
      <c r="G141" s="161"/>
      <c r="H141" s="162"/>
      <c r="I141" s="145"/>
      <c r="P141" s="147"/>
      <c r="Q141" s="147"/>
      <c r="R141" s="147"/>
      <c r="S141" s="147"/>
      <c r="T141" s="147"/>
      <c r="U141" s="147"/>
      <c r="V141" s="147"/>
    </row>
    <row r="142" spans="2:22" s="143" customFormat="1" x14ac:dyDescent="0.35">
      <c r="B142" s="147"/>
      <c r="C142" s="160"/>
      <c r="D142" s="161"/>
      <c r="E142" s="161"/>
      <c r="F142" s="161"/>
      <c r="G142" s="161"/>
      <c r="H142" s="162"/>
      <c r="I142" s="145"/>
      <c r="P142" s="147"/>
      <c r="Q142" s="147"/>
      <c r="R142" s="147"/>
      <c r="S142" s="147"/>
      <c r="T142" s="147"/>
      <c r="U142" s="147"/>
      <c r="V142" s="147"/>
    </row>
    <row r="143" spans="2:22" s="143" customFormat="1" x14ac:dyDescent="0.35">
      <c r="B143" s="147"/>
      <c r="C143" s="160"/>
      <c r="D143" s="161"/>
      <c r="E143" s="161"/>
      <c r="F143" s="161"/>
      <c r="G143" s="161"/>
      <c r="H143" s="162"/>
      <c r="I143" s="145"/>
      <c r="P143" s="147"/>
      <c r="Q143" s="147"/>
      <c r="R143" s="147"/>
      <c r="S143" s="147"/>
      <c r="T143" s="147"/>
      <c r="U143" s="147"/>
      <c r="V143" s="147"/>
    </row>
    <row r="144" spans="2:22" s="143" customFormat="1" x14ac:dyDescent="0.35">
      <c r="B144" s="147"/>
      <c r="C144" s="160"/>
      <c r="D144" s="161"/>
      <c r="E144" s="161"/>
      <c r="F144" s="161"/>
      <c r="G144" s="161"/>
      <c r="H144" s="162"/>
      <c r="I144" s="145"/>
      <c r="P144" s="147"/>
      <c r="Q144" s="147"/>
      <c r="R144" s="147"/>
      <c r="S144" s="147"/>
      <c r="T144" s="147"/>
      <c r="U144" s="147"/>
      <c r="V144" s="147"/>
    </row>
    <row r="145" spans="2:22" s="143" customFormat="1" x14ac:dyDescent="0.35">
      <c r="B145" s="147"/>
      <c r="C145" s="160"/>
      <c r="D145" s="161"/>
      <c r="E145" s="161"/>
      <c r="F145" s="161"/>
      <c r="G145" s="161"/>
      <c r="H145" s="162"/>
      <c r="I145" s="145"/>
      <c r="P145" s="147"/>
      <c r="Q145" s="147"/>
      <c r="R145" s="147"/>
      <c r="S145" s="147"/>
      <c r="T145" s="147"/>
      <c r="U145" s="147"/>
      <c r="V145" s="147"/>
    </row>
    <row r="146" spans="2:22" s="143" customFormat="1" x14ac:dyDescent="0.35">
      <c r="B146" s="147"/>
      <c r="C146" s="160"/>
      <c r="D146" s="161"/>
      <c r="E146" s="161"/>
      <c r="F146" s="161"/>
      <c r="G146" s="161"/>
      <c r="H146" s="162"/>
      <c r="I146" s="145"/>
      <c r="P146" s="147"/>
      <c r="Q146" s="147"/>
      <c r="R146" s="147"/>
      <c r="S146" s="147"/>
      <c r="T146" s="147"/>
      <c r="U146" s="147"/>
      <c r="V146" s="147"/>
    </row>
    <row r="147" spans="2:22" s="143" customFormat="1" x14ac:dyDescent="0.35">
      <c r="B147" s="147"/>
      <c r="C147" s="160"/>
      <c r="D147" s="161"/>
      <c r="E147" s="161"/>
      <c r="F147" s="161"/>
      <c r="G147" s="161"/>
      <c r="H147" s="162"/>
      <c r="I147" s="145"/>
      <c r="P147" s="147"/>
      <c r="Q147" s="147"/>
      <c r="R147" s="147"/>
      <c r="S147" s="147"/>
      <c r="T147" s="147"/>
      <c r="U147" s="147"/>
      <c r="V147" s="147"/>
    </row>
    <row r="148" spans="2:22" s="143" customFormat="1" x14ac:dyDescent="0.35">
      <c r="B148" s="147"/>
      <c r="C148" s="160"/>
      <c r="D148" s="161"/>
      <c r="E148" s="161"/>
      <c r="F148" s="161"/>
      <c r="G148" s="161"/>
      <c r="H148" s="162"/>
      <c r="I148" s="145"/>
      <c r="P148" s="147"/>
      <c r="Q148" s="147"/>
      <c r="R148" s="147"/>
      <c r="S148" s="147"/>
      <c r="T148" s="147"/>
      <c r="U148" s="147"/>
      <c r="V148" s="147"/>
    </row>
    <row r="149" spans="2:22" s="143" customFormat="1" x14ac:dyDescent="0.35">
      <c r="B149" s="147"/>
      <c r="C149" s="160"/>
      <c r="D149" s="161"/>
      <c r="E149" s="161"/>
      <c r="F149" s="161"/>
      <c r="G149" s="161"/>
      <c r="H149" s="162"/>
      <c r="I149" s="145"/>
      <c r="P149" s="147"/>
      <c r="Q149" s="147"/>
      <c r="R149" s="147"/>
      <c r="S149" s="147"/>
      <c r="T149" s="147"/>
      <c r="U149" s="147"/>
      <c r="V149" s="147"/>
    </row>
    <row r="150" spans="2:22" s="143" customFormat="1" x14ac:dyDescent="0.35">
      <c r="B150" s="147"/>
      <c r="C150" s="160"/>
      <c r="D150" s="161"/>
      <c r="E150" s="161"/>
      <c r="F150" s="161"/>
      <c r="G150" s="161"/>
      <c r="H150" s="162"/>
      <c r="I150" s="145"/>
      <c r="P150" s="147"/>
      <c r="Q150" s="147"/>
      <c r="R150" s="147"/>
      <c r="S150" s="147"/>
      <c r="T150" s="147"/>
      <c r="U150" s="147"/>
      <c r="V150" s="147"/>
    </row>
    <row r="151" spans="2:22" s="143" customFormat="1" x14ac:dyDescent="0.35">
      <c r="B151" s="147"/>
      <c r="C151" s="160"/>
      <c r="D151" s="161"/>
      <c r="E151" s="161"/>
      <c r="F151" s="161"/>
      <c r="G151" s="161"/>
      <c r="H151" s="162"/>
      <c r="I151" s="145"/>
      <c r="P151" s="147"/>
      <c r="Q151" s="147"/>
      <c r="R151" s="147"/>
      <c r="S151" s="147"/>
      <c r="T151" s="147"/>
      <c r="U151" s="147"/>
      <c r="V151" s="147"/>
    </row>
    <row r="152" spans="2:22" s="143" customFormat="1" x14ac:dyDescent="0.35">
      <c r="B152" s="147"/>
      <c r="C152" s="160"/>
      <c r="D152" s="161"/>
      <c r="E152" s="161"/>
      <c r="F152" s="161"/>
      <c r="G152" s="161"/>
      <c r="H152" s="162"/>
      <c r="I152" s="145"/>
      <c r="P152" s="147"/>
      <c r="Q152" s="147"/>
      <c r="R152" s="147"/>
      <c r="S152" s="147"/>
      <c r="T152" s="147"/>
      <c r="U152" s="147"/>
      <c r="V152" s="147"/>
    </row>
    <row r="153" spans="2:22" s="143" customFormat="1" x14ac:dyDescent="0.35">
      <c r="B153" s="147"/>
      <c r="C153" s="160"/>
      <c r="D153" s="161"/>
      <c r="E153" s="161"/>
      <c r="F153" s="161"/>
      <c r="G153" s="161"/>
      <c r="H153" s="162"/>
      <c r="I153" s="145"/>
      <c r="P153" s="147"/>
      <c r="Q153" s="147"/>
      <c r="R153" s="147"/>
      <c r="S153" s="147"/>
      <c r="T153" s="147"/>
      <c r="U153" s="147"/>
      <c r="V153" s="147"/>
    </row>
    <row r="154" spans="2:22" s="143" customFormat="1" x14ac:dyDescent="0.35">
      <c r="B154" s="147"/>
      <c r="C154" s="160"/>
      <c r="D154" s="161"/>
      <c r="E154" s="161"/>
      <c r="F154" s="161"/>
      <c r="G154" s="161"/>
      <c r="H154" s="162"/>
      <c r="I154" s="145"/>
      <c r="P154" s="147"/>
      <c r="Q154" s="147"/>
      <c r="R154" s="147"/>
      <c r="S154" s="147"/>
      <c r="T154" s="147"/>
      <c r="U154" s="147"/>
      <c r="V154" s="147"/>
    </row>
    <row r="155" spans="2:22" s="143" customFormat="1" x14ac:dyDescent="0.35">
      <c r="B155" s="147"/>
      <c r="C155" s="160"/>
      <c r="D155" s="161"/>
      <c r="E155" s="161"/>
      <c r="F155" s="161"/>
      <c r="G155" s="161"/>
      <c r="H155" s="162"/>
      <c r="I155" s="145"/>
      <c r="P155" s="147"/>
      <c r="Q155" s="147"/>
      <c r="R155" s="147"/>
      <c r="S155" s="147"/>
      <c r="T155" s="147"/>
      <c r="U155" s="147"/>
      <c r="V155" s="147"/>
    </row>
    <row r="156" spans="2:22" s="143" customFormat="1" x14ac:dyDescent="0.35">
      <c r="B156" s="147"/>
      <c r="C156" s="160"/>
      <c r="D156" s="161"/>
      <c r="E156" s="161"/>
      <c r="F156" s="161"/>
      <c r="G156" s="161"/>
      <c r="H156" s="162"/>
      <c r="I156" s="145"/>
      <c r="P156" s="147"/>
      <c r="Q156" s="147"/>
      <c r="R156" s="147"/>
      <c r="S156" s="147"/>
      <c r="T156" s="147"/>
      <c r="U156" s="147"/>
      <c r="V156" s="147"/>
    </row>
    <row r="157" spans="2:22" s="143" customFormat="1" x14ac:dyDescent="0.35">
      <c r="B157" s="147"/>
      <c r="C157" s="160"/>
      <c r="D157" s="161"/>
      <c r="E157" s="161"/>
      <c r="F157" s="161"/>
      <c r="G157" s="161"/>
      <c r="H157" s="162"/>
      <c r="I157" s="145"/>
      <c r="P157" s="147"/>
      <c r="Q157" s="147"/>
      <c r="R157" s="147"/>
      <c r="S157" s="147"/>
      <c r="T157" s="147"/>
      <c r="U157" s="147"/>
      <c r="V157" s="147"/>
    </row>
    <row r="158" spans="2:22" s="143" customFormat="1" x14ac:dyDescent="0.35">
      <c r="B158" s="147"/>
      <c r="C158" s="160"/>
      <c r="D158" s="161"/>
      <c r="E158" s="161"/>
      <c r="F158" s="161"/>
      <c r="G158" s="161"/>
      <c r="H158" s="162"/>
      <c r="I158" s="145"/>
      <c r="P158" s="147"/>
      <c r="Q158" s="147"/>
      <c r="R158" s="147"/>
      <c r="S158" s="147"/>
      <c r="T158" s="147"/>
      <c r="U158" s="147"/>
      <c r="V158" s="147"/>
    </row>
    <row r="159" spans="2:22" s="143" customFormat="1" x14ac:dyDescent="0.35">
      <c r="B159" s="147"/>
      <c r="C159" s="160"/>
      <c r="D159" s="161"/>
      <c r="E159" s="161"/>
      <c r="F159" s="161"/>
      <c r="G159" s="161"/>
      <c r="H159" s="162"/>
      <c r="I159" s="145"/>
      <c r="P159" s="147"/>
      <c r="Q159" s="147"/>
      <c r="R159" s="147"/>
      <c r="S159" s="147"/>
      <c r="T159" s="147"/>
      <c r="U159" s="147"/>
      <c r="V159" s="147"/>
    </row>
    <row r="160" spans="2:22" s="143" customFormat="1" x14ac:dyDescent="0.35">
      <c r="B160" s="147"/>
      <c r="C160" s="160"/>
      <c r="D160" s="161"/>
      <c r="E160" s="161"/>
      <c r="F160" s="161"/>
      <c r="G160" s="161"/>
      <c r="H160" s="162"/>
      <c r="I160" s="145"/>
      <c r="P160" s="147"/>
      <c r="Q160" s="147"/>
      <c r="R160" s="147"/>
      <c r="S160" s="147"/>
      <c r="T160" s="147"/>
      <c r="U160" s="147"/>
      <c r="V160" s="147"/>
    </row>
    <row r="161" spans="2:22" s="143" customFormat="1" x14ac:dyDescent="0.35">
      <c r="B161" s="147"/>
      <c r="C161" s="160"/>
      <c r="D161" s="161"/>
      <c r="E161" s="161"/>
      <c r="F161" s="161"/>
      <c r="G161" s="161"/>
      <c r="H161" s="162"/>
      <c r="I161" s="145"/>
      <c r="P161" s="147"/>
      <c r="Q161" s="147"/>
      <c r="R161" s="147"/>
      <c r="S161" s="147"/>
      <c r="T161" s="147"/>
      <c r="U161" s="147"/>
      <c r="V161" s="147"/>
    </row>
    <row r="162" spans="2:22" s="143" customFormat="1" x14ac:dyDescent="0.35">
      <c r="B162" s="147"/>
      <c r="C162" s="160"/>
      <c r="D162" s="161"/>
      <c r="E162" s="161"/>
      <c r="F162" s="161"/>
      <c r="G162" s="161"/>
      <c r="H162" s="162"/>
      <c r="I162" s="145"/>
      <c r="P162" s="147"/>
      <c r="Q162" s="147"/>
      <c r="R162" s="147"/>
      <c r="S162" s="147"/>
      <c r="T162" s="147"/>
      <c r="U162" s="147"/>
      <c r="V162" s="147"/>
    </row>
    <row r="163" spans="2:22" s="143" customFormat="1" x14ac:dyDescent="0.35">
      <c r="B163" s="147"/>
      <c r="C163" s="160"/>
      <c r="D163" s="161"/>
      <c r="E163" s="161"/>
      <c r="F163" s="161"/>
      <c r="G163" s="161"/>
      <c r="H163" s="162"/>
      <c r="I163" s="145"/>
      <c r="P163" s="147"/>
      <c r="Q163" s="147"/>
      <c r="R163" s="147"/>
      <c r="S163" s="147"/>
      <c r="T163" s="147"/>
      <c r="U163" s="147"/>
      <c r="V163" s="147"/>
    </row>
    <row r="164" spans="2:22" s="143" customFormat="1" x14ac:dyDescent="0.35">
      <c r="B164" s="147"/>
      <c r="C164" s="160"/>
      <c r="D164" s="161"/>
      <c r="E164" s="161"/>
      <c r="F164" s="161"/>
      <c r="G164" s="161"/>
      <c r="H164" s="162"/>
      <c r="I164" s="145"/>
      <c r="P164" s="147"/>
      <c r="Q164" s="147"/>
      <c r="R164" s="147"/>
      <c r="S164" s="147"/>
      <c r="T164" s="147"/>
      <c r="U164" s="147"/>
      <c r="V164" s="147"/>
    </row>
    <row r="165" spans="2:22" s="143" customFormat="1" x14ac:dyDescent="0.35">
      <c r="B165" s="147"/>
      <c r="C165" s="160"/>
      <c r="D165" s="161"/>
      <c r="E165" s="161"/>
      <c r="F165" s="161"/>
      <c r="G165" s="161"/>
      <c r="H165" s="162"/>
      <c r="I165" s="145"/>
      <c r="P165" s="147"/>
      <c r="Q165" s="147"/>
      <c r="R165" s="147"/>
      <c r="S165" s="147"/>
      <c r="T165" s="147"/>
      <c r="U165" s="147"/>
      <c r="V165" s="147"/>
    </row>
    <row r="166" spans="2:22" s="143" customFormat="1" x14ac:dyDescent="0.35">
      <c r="B166" s="147"/>
      <c r="C166" s="160"/>
      <c r="D166" s="161"/>
      <c r="E166" s="161"/>
      <c r="F166" s="161"/>
      <c r="G166" s="161"/>
      <c r="H166" s="162"/>
      <c r="I166" s="145"/>
      <c r="P166" s="147"/>
      <c r="Q166" s="147"/>
      <c r="R166" s="147"/>
      <c r="S166" s="147"/>
      <c r="T166" s="147"/>
      <c r="U166" s="147"/>
      <c r="V166" s="147"/>
    </row>
    <row r="167" spans="2:22" s="143" customFormat="1" x14ac:dyDescent="0.35">
      <c r="B167" s="147"/>
      <c r="C167" s="160"/>
      <c r="D167" s="161"/>
      <c r="E167" s="161"/>
      <c r="F167" s="161"/>
      <c r="G167" s="161"/>
      <c r="H167" s="162"/>
      <c r="I167" s="145"/>
      <c r="P167" s="147"/>
      <c r="Q167" s="147"/>
      <c r="R167" s="147"/>
      <c r="S167" s="147"/>
      <c r="T167" s="147"/>
      <c r="U167" s="147"/>
      <c r="V167" s="147"/>
    </row>
    <row r="168" spans="2:22" s="143" customFormat="1" x14ac:dyDescent="0.35">
      <c r="B168" s="147"/>
      <c r="C168" s="160"/>
      <c r="D168" s="161"/>
      <c r="E168" s="161"/>
      <c r="F168" s="161"/>
      <c r="G168" s="161"/>
      <c r="H168" s="162"/>
      <c r="I168" s="145"/>
      <c r="P168" s="147"/>
      <c r="Q168" s="147"/>
      <c r="R168" s="147"/>
      <c r="S168" s="147"/>
      <c r="T168" s="147"/>
      <c r="U168" s="147"/>
      <c r="V168" s="147"/>
    </row>
    <row r="169" spans="2:22" s="143" customFormat="1" x14ac:dyDescent="0.35">
      <c r="B169" s="147"/>
      <c r="C169" s="160"/>
      <c r="D169" s="161"/>
      <c r="E169" s="161"/>
      <c r="F169" s="161"/>
      <c r="G169" s="161"/>
      <c r="H169" s="162"/>
      <c r="I169" s="145"/>
      <c r="P169" s="147"/>
      <c r="Q169" s="147"/>
      <c r="R169" s="147"/>
      <c r="S169" s="147"/>
      <c r="T169" s="147"/>
      <c r="U169" s="147"/>
      <c r="V169" s="147"/>
    </row>
    <row r="170" spans="2:22" s="143" customFormat="1" x14ac:dyDescent="0.35">
      <c r="B170" s="147"/>
      <c r="C170" s="160"/>
      <c r="D170" s="161"/>
      <c r="E170" s="161"/>
      <c r="F170" s="161"/>
      <c r="G170" s="161"/>
      <c r="H170" s="162"/>
      <c r="I170" s="145"/>
      <c r="P170" s="147"/>
      <c r="Q170" s="147"/>
      <c r="R170" s="147"/>
      <c r="S170" s="147"/>
      <c r="T170" s="147"/>
      <c r="U170" s="147"/>
      <c r="V170" s="147"/>
    </row>
    <row r="171" spans="2:22" s="143" customFormat="1" x14ac:dyDescent="0.35">
      <c r="B171" s="147"/>
      <c r="C171" s="160"/>
      <c r="D171" s="161"/>
      <c r="E171" s="161"/>
      <c r="F171" s="161"/>
      <c r="G171" s="161"/>
      <c r="H171" s="162"/>
      <c r="I171" s="145"/>
      <c r="P171" s="147"/>
      <c r="Q171" s="147"/>
      <c r="R171" s="147"/>
      <c r="S171" s="147"/>
      <c r="T171" s="147"/>
      <c r="U171" s="147"/>
      <c r="V171" s="147"/>
    </row>
    <row r="172" spans="2:22" s="143" customFormat="1" x14ac:dyDescent="0.35">
      <c r="B172" s="147"/>
      <c r="C172" s="160"/>
      <c r="D172" s="161"/>
      <c r="E172" s="161"/>
      <c r="F172" s="161"/>
      <c r="G172" s="161"/>
      <c r="H172" s="162"/>
      <c r="I172" s="145"/>
      <c r="P172" s="147"/>
      <c r="Q172" s="147"/>
      <c r="R172" s="147"/>
      <c r="S172" s="147"/>
      <c r="T172" s="147"/>
      <c r="U172" s="147"/>
      <c r="V172" s="147"/>
    </row>
    <row r="173" spans="2:22" s="143" customFormat="1" x14ac:dyDescent="0.35">
      <c r="B173" s="147"/>
      <c r="C173" s="160"/>
      <c r="D173" s="161"/>
      <c r="E173" s="161"/>
      <c r="F173" s="161"/>
      <c r="G173" s="161"/>
      <c r="H173" s="162"/>
      <c r="I173" s="145"/>
      <c r="P173" s="147"/>
      <c r="Q173" s="147"/>
      <c r="R173" s="147"/>
      <c r="S173" s="147"/>
      <c r="T173" s="147"/>
      <c r="U173" s="147"/>
      <c r="V173" s="147"/>
    </row>
    <row r="174" spans="2:22" s="143" customFormat="1" x14ac:dyDescent="0.35">
      <c r="B174" s="147"/>
      <c r="C174" s="160"/>
      <c r="D174" s="161"/>
      <c r="E174" s="161"/>
      <c r="F174" s="161"/>
      <c r="G174" s="161"/>
      <c r="H174" s="162"/>
      <c r="I174" s="145"/>
      <c r="P174" s="147"/>
      <c r="Q174" s="147"/>
      <c r="R174" s="147"/>
      <c r="S174" s="147"/>
      <c r="T174" s="147"/>
      <c r="U174" s="147"/>
      <c r="V174" s="147"/>
    </row>
    <row r="175" spans="2:22" s="143" customFormat="1" x14ac:dyDescent="0.35">
      <c r="B175" s="147"/>
      <c r="C175" s="160"/>
      <c r="D175" s="161"/>
      <c r="E175" s="161"/>
      <c r="F175" s="161"/>
      <c r="G175" s="161"/>
      <c r="H175" s="162"/>
      <c r="I175" s="145"/>
      <c r="P175" s="147"/>
      <c r="Q175" s="147"/>
      <c r="R175" s="147"/>
      <c r="S175" s="147"/>
      <c r="T175" s="147"/>
      <c r="U175" s="147"/>
      <c r="V175" s="147"/>
    </row>
    <row r="176" spans="2:22" s="143" customFormat="1" x14ac:dyDescent="0.35">
      <c r="B176" s="147"/>
      <c r="C176" s="160"/>
      <c r="D176" s="161"/>
      <c r="E176" s="161"/>
      <c r="F176" s="161"/>
      <c r="G176" s="161"/>
      <c r="H176" s="162"/>
      <c r="I176" s="145"/>
      <c r="P176" s="147"/>
      <c r="Q176" s="147"/>
      <c r="R176" s="147"/>
      <c r="S176" s="147"/>
      <c r="T176" s="147"/>
      <c r="U176" s="147"/>
      <c r="V176" s="147"/>
    </row>
    <row r="177" spans="2:22" s="143" customFormat="1" x14ac:dyDescent="0.35">
      <c r="B177" s="147"/>
      <c r="C177" s="160"/>
      <c r="D177" s="161"/>
      <c r="E177" s="161"/>
      <c r="F177" s="161"/>
      <c r="G177" s="161"/>
      <c r="H177" s="162"/>
      <c r="I177" s="145"/>
      <c r="P177" s="147"/>
      <c r="Q177" s="147"/>
      <c r="R177" s="147"/>
      <c r="S177" s="147"/>
      <c r="T177" s="147"/>
      <c r="U177" s="147"/>
      <c r="V177" s="147"/>
    </row>
    <row r="178" spans="2:22" s="143" customFormat="1" x14ac:dyDescent="0.35">
      <c r="B178" s="147"/>
      <c r="C178" s="160"/>
      <c r="D178" s="161"/>
      <c r="E178" s="161"/>
      <c r="F178" s="161"/>
      <c r="G178" s="161"/>
      <c r="H178" s="162"/>
      <c r="I178" s="145"/>
      <c r="P178" s="147"/>
      <c r="Q178" s="147"/>
      <c r="R178" s="147"/>
      <c r="S178" s="147"/>
      <c r="T178" s="147"/>
      <c r="U178" s="147"/>
      <c r="V178" s="147"/>
    </row>
    <row r="179" spans="2:22" s="143" customFormat="1" x14ac:dyDescent="0.35">
      <c r="B179" s="147"/>
      <c r="C179" s="160"/>
      <c r="D179" s="161"/>
      <c r="E179" s="161"/>
      <c r="F179" s="161"/>
      <c r="G179" s="161"/>
      <c r="H179" s="162"/>
      <c r="I179" s="145"/>
      <c r="P179" s="147"/>
      <c r="Q179" s="147"/>
      <c r="R179" s="147"/>
      <c r="S179" s="147"/>
      <c r="T179" s="147"/>
      <c r="U179" s="147"/>
      <c r="V179" s="147"/>
    </row>
    <row r="180" spans="2:22" s="143" customFormat="1" x14ac:dyDescent="0.35">
      <c r="B180" s="147"/>
      <c r="C180" s="160"/>
      <c r="D180" s="161"/>
      <c r="E180" s="161"/>
      <c r="F180" s="161"/>
      <c r="G180" s="161"/>
      <c r="H180" s="162"/>
      <c r="I180" s="145"/>
      <c r="P180" s="147"/>
      <c r="Q180" s="147"/>
      <c r="R180" s="147"/>
      <c r="S180" s="147"/>
      <c r="T180" s="147"/>
      <c r="U180" s="147"/>
      <c r="V180" s="147"/>
    </row>
    <row r="181" spans="2:22" s="143" customFormat="1" x14ac:dyDescent="0.35">
      <c r="B181" s="147"/>
      <c r="C181" s="160"/>
      <c r="D181" s="161"/>
      <c r="E181" s="161"/>
      <c r="F181" s="161"/>
      <c r="G181" s="161"/>
      <c r="H181" s="162"/>
      <c r="I181" s="145"/>
      <c r="P181" s="147"/>
      <c r="Q181" s="147"/>
      <c r="R181" s="147"/>
      <c r="S181" s="147"/>
      <c r="T181" s="147"/>
      <c r="U181" s="147"/>
      <c r="V181" s="147"/>
    </row>
    <row r="182" spans="2:22" s="143" customFormat="1" x14ac:dyDescent="0.35">
      <c r="B182" s="147"/>
      <c r="C182" s="160"/>
      <c r="D182" s="161"/>
      <c r="E182" s="161"/>
      <c r="F182" s="161"/>
      <c r="G182" s="161"/>
      <c r="H182" s="162"/>
      <c r="I182" s="145"/>
      <c r="P182" s="147"/>
      <c r="Q182" s="147"/>
      <c r="R182" s="147"/>
      <c r="S182" s="147"/>
      <c r="T182" s="147"/>
      <c r="U182" s="147"/>
      <c r="V182" s="147"/>
    </row>
    <row r="183" spans="2:22" s="143" customFormat="1" x14ac:dyDescent="0.35">
      <c r="B183" s="147"/>
      <c r="C183" s="160"/>
      <c r="D183" s="145"/>
      <c r="E183" s="145"/>
      <c r="F183" s="145"/>
      <c r="G183" s="145"/>
      <c r="H183" s="162"/>
      <c r="I183" s="145"/>
      <c r="P183" s="147"/>
      <c r="Q183" s="147"/>
      <c r="R183" s="147"/>
      <c r="S183" s="147"/>
      <c r="T183" s="147"/>
      <c r="U183" s="147"/>
      <c r="V183" s="147"/>
    </row>
    <row r="184" spans="2:22" s="143" customFormat="1" x14ac:dyDescent="0.35">
      <c r="B184" s="147"/>
      <c r="C184" s="144"/>
      <c r="D184" s="145"/>
      <c r="E184" s="145"/>
      <c r="F184" s="145"/>
      <c r="G184" s="145"/>
      <c r="H184" s="162"/>
      <c r="I184" s="145"/>
      <c r="P184" s="147"/>
      <c r="Q184" s="147"/>
      <c r="R184" s="147"/>
      <c r="S184" s="147"/>
      <c r="T184" s="147"/>
      <c r="U184" s="147"/>
      <c r="V184" s="147"/>
    </row>
    <row r="185" spans="2:22" s="143" customFormat="1" x14ac:dyDescent="0.35">
      <c r="B185" s="147"/>
      <c r="C185" s="144"/>
      <c r="D185" s="145"/>
      <c r="E185" s="145"/>
      <c r="F185" s="145"/>
      <c r="G185" s="145"/>
      <c r="H185" s="162"/>
      <c r="I185" s="145"/>
      <c r="P185" s="147"/>
      <c r="Q185" s="147"/>
      <c r="R185" s="147"/>
      <c r="S185" s="147"/>
      <c r="T185" s="147"/>
      <c r="U185" s="147"/>
      <c r="V185" s="147"/>
    </row>
    <row r="186" spans="2:22" s="143" customFormat="1" x14ac:dyDescent="0.35">
      <c r="B186" s="147"/>
      <c r="C186" s="144"/>
      <c r="D186" s="145"/>
      <c r="E186" s="145"/>
      <c r="F186" s="145"/>
      <c r="G186" s="145"/>
      <c r="H186" s="162"/>
      <c r="I186" s="145"/>
      <c r="P186" s="147"/>
      <c r="Q186" s="147"/>
      <c r="R186" s="147"/>
      <c r="S186" s="147"/>
      <c r="T186" s="147"/>
      <c r="U186" s="147"/>
      <c r="V186" s="147"/>
    </row>
    <row r="187" spans="2:22" s="143" customFormat="1" x14ac:dyDescent="0.35">
      <c r="B187" s="147"/>
      <c r="C187" s="144"/>
      <c r="D187" s="145"/>
      <c r="E187" s="145"/>
      <c r="F187" s="145"/>
      <c r="G187" s="145"/>
      <c r="H187" s="162"/>
      <c r="I187" s="145"/>
      <c r="P187" s="147"/>
      <c r="Q187" s="147"/>
      <c r="R187" s="147"/>
      <c r="S187" s="147"/>
      <c r="T187" s="147"/>
      <c r="U187" s="147"/>
      <c r="V187" s="147"/>
    </row>
    <row r="188" spans="2:22" x14ac:dyDescent="0.35">
      <c r="B188" s="147"/>
      <c r="H188" s="162"/>
      <c r="J188" s="148"/>
      <c r="K188" s="148"/>
    </row>
    <row r="189" spans="2:22" x14ac:dyDescent="0.35">
      <c r="B189" s="147"/>
      <c r="J189" s="148"/>
      <c r="K189" s="148"/>
    </row>
    <row r="190" spans="2:22" x14ac:dyDescent="0.35">
      <c r="B190" s="147"/>
    </row>
    <row r="191" spans="2:22" x14ac:dyDescent="0.35">
      <c r="B191" s="147"/>
    </row>
  </sheetData>
  <mergeCells count="127">
    <mergeCell ref="I12:I13"/>
    <mergeCell ref="J12:J13"/>
    <mergeCell ref="K12:K13"/>
    <mergeCell ref="B7:C7"/>
    <mergeCell ref="D7:E7"/>
    <mergeCell ref="I7:K7"/>
    <mergeCell ref="B4:C4"/>
    <mergeCell ref="D4:E4"/>
    <mergeCell ref="I4:K4"/>
    <mergeCell ref="B5:C5"/>
    <mergeCell ref="D5:E5"/>
    <mergeCell ref="I5:K5"/>
    <mergeCell ref="B2:C2"/>
    <mergeCell ref="D2:E2"/>
    <mergeCell ref="I2:K2"/>
    <mergeCell ref="B3:C3"/>
    <mergeCell ref="D3:E3"/>
    <mergeCell ref="I3:K3"/>
    <mergeCell ref="B6:C6"/>
    <mergeCell ref="D6:E6"/>
    <mergeCell ref="I6:K6"/>
    <mergeCell ref="C17:E17"/>
    <mergeCell ref="B9:H9"/>
    <mergeCell ref="B11:C11"/>
    <mergeCell ref="G11:H11"/>
    <mergeCell ref="B12:B39"/>
    <mergeCell ref="C12:E12"/>
    <mergeCell ref="G12:H13"/>
    <mergeCell ref="G19:H19"/>
    <mergeCell ref="G20:H20"/>
    <mergeCell ref="C21:E21"/>
    <mergeCell ref="G21:H21"/>
    <mergeCell ref="C34:E34"/>
    <mergeCell ref="G34:H34"/>
    <mergeCell ref="G35:H35"/>
    <mergeCell ref="G36:H36"/>
    <mergeCell ref="G37:H38"/>
    <mergeCell ref="D13:E13"/>
    <mergeCell ref="J61:J62"/>
    <mergeCell ref="K61:K62"/>
    <mergeCell ref="B40:C40"/>
    <mergeCell ref="G40:H40"/>
    <mergeCell ref="J32:J33"/>
    <mergeCell ref="K32:K33"/>
    <mergeCell ref="G22:H22"/>
    <mergeCell ref="G23:H24"/>
    <mergeCell ref="I23:I24"/>
    <mergeCell ref="J23:J24"/>
    <mergeCell ref="K23:K24"/>
    <mergeCell ref="C25:E25"/>
    <mergeCell ref="I25:I29"/>
    <mergeCell ref="J25:J29"/>
    <mergeCell ref="K25:K29"/>
    <mergeCell ref="G30:H30"/>
    <mergeCell ref="G31:H31"/>
    <mergeCell ref="G32:H33"/>
    <mergeCell ref="I32:I33"/>
    <mergeCell ref="J37:J38"/>
    <mergeCell ref="K37:K38"/>
    <mergeCell ref="G39:H39"/>
    <mergeCell ref="J48:J49"/>
    <mergeCell ref="K48:K49"/>
    <mergeCell ref="I48:I49"/>
    <mergeCell ref="G51:H51"/>
    <mergeCell ref="G44:H44"/>
    <mergeCell ref="G45:H45"/>
    <mergeCell ref="C46:E46"/>
    <mergeCell ref="G46:H46"/>
    <mergeCell ref="G47:H47"/>
    <mergeCell ref="G48:H49"/>
    <mergeCell ref="I61:I62"/>
    <mergeCell ref="G50:H50"/>
    <mergeCell ref="I37:I38"/>
    <mergeCell ref="G63:H63"/>
    <mergeCell ref="G64:H64"/>
    <mergeCell ref="G65:H65"/>
    <mergeCell ref="G57:H57"/>
    <mergeCell ref="G58:H58"/>
    <mergeCell ref="G59:H59"/>
    <mergeCell ref="B66:C66"/>
    <mergeCell ref="G66:H66"/>
    <mergeCell ref="B41:B65"/>
    <mergeCell ref="C41:E41"/>
    <mergeCell ref="G41:H41"/>
    <mergeCell ref="G42:H42"/>
    <mergeCell ref="G43:H43"/>
    <mergeCell ref="C60:E60"/>
    <mergeCell ref="G60:H60"/>
    <mergeCell ref="G61:H62"/>
    <mergeCell ref="G52:H52"/>
    <mergeCell ref="G53:H53"/>
    <mergeCell ref="C54:E54"/>
    <mergeCell ref="G54:H54"/>
    <mergeCell ref="G55:H55"/>
    <mergeCell ref="G56:H56"/>
    <mergeCell ref="C50:E50"/>
    <mergeCell ref="I70:I71"/>
    <mergeCell ref="J70:J71"/>
    <mergeCell ref="K70:K71"/>
    <mergeCell ref="C72:E72"/>
    <mergeCell ref="G72:H72"/>
    <mergeCell ref="G73:H73"/>
    <mergeCell ref="B84:B86"/>
    <mergeCell ref="G84:H86"/>
    <mergeCell ref="B67:B81"/>
    <mergeCell ref="C67:E67"/>
    <mergeCell ref="G67:H67"/>
    <mergeCell ref="G68:H68"/>
    <mergeCell ref="G69:H69"/>
    <mergeCell ref="G70:H71"/>
    <mergeCell ref="G74:H74"/>
    <mergeCell ref="G75:H75"/>
    <mergeCell ref="G76:H76"/>
    <mergeCell ref="C77:E77"/>
    <mergeCell ref="G77:H77"/>
    <mergeCell ref="G78:H79"/>
    <mergeCell ref="B87:C87"/>
    <mergeCell ref="G87:H87"/>
    <mergeCell ref="K78:K79"/>
    <mergeCell ref="G80:H80"/>
    <mergeCell ref="G81:H81"/>
    <mergeCell ref="B82:C82"/>
    <mergeCell ref="G82:H82"/>
    <mergeCell ref="B83:C83"/>
    <mergeCell ref="G83:H83"/>
    <mergeCell ref="I78:I79"/>
    <mergeCell ref="J78:J79"/>
  </mergeCells>
  <conditionalFormatting sqref="I96:J96">
    <cfRule type="cellIs" dxfId="113" priority="1" operator="greaterThan">
      <formula>0.6</formula>
    </cfRule>
    <cfRule type="cellIs" dxfId="112" priority="7" operator="greaterThan">
      <formula>0.6</formula>
    </cfRule>
    <cfRule type="cellIs" dxfId="111" priority="8" operator="greaterThan">
      <formula>0.6</formula>
    </cfRule>
  </conditionalFormatting>
  <conditionalFormatting sqref="I83 K83">
    <cfRule type="cellIs" dxfId="110" priority="5" operator="equal">
      <formula>$D$83</formula>
    </cfRule>
    <cfRule type="cellIs" dxfId="109" priority="9" operator="equal">
      <formula>#REF!</formula>
    </cfRule>
  </conditionalFormatting>
  <conditionalFormatting sqref="I87 K87">
    <cfRule type="cellIs" dxfId="108" priority="3" operator="equal">
      <formula>$D$87</formula>
    </cfRule>
    <cfRule type="cellIs" dxfId="107" priority="10" operator="equal">
      <formula>#REF!</formula>
    </cfRule>
  </conditionalFormatting>
  <conditionalFormatting sqref="D83:E83">
    <cfRule type="cellIs" dxfId="106" priority="6" operator="equal">
      <formula>$I$83</formula>
    </cfRule>
  </conditionalFormatting>
  <conditionalFormatting sqref="D87:E87">
    <cfRule type="cellIs" dxfId="105" priority="2" operator="equal">
      <formula>$I$87</formula>
    </cfRule>
    <cfRule type="cellIs" dxfId="104" priority="4" operator="equal">
      <formula>"0,00 €$E$81"</formula>
    </cfRule>
  </conditionalFormatting>
  <dataValidations count="1">
    <dataValidation type="list" allowBlank="1" showInputMessage="1" showErrorMessage="1" sqref="J39:J47 J81:J82 J50:J60 J14:J18 J30:J31 J34:J36 J63:J69 J72:J77 J20:J22" xr:uid="{6149DE56-0946-47B1-B24A-AE04149479C3}">
      <formula1>$L$12:$N$12</formula1>
    </dataValidation>
  </dataValidations>
  <printOptions horizontalCentered="1" verticalCentered="1"/>
  <pageMargins left="0.23622047244094491" right="0.23622047244094491" top="0.35433070866141736" bottom="0.35433070866141736" header="0" footer="0"/>
  <pageSetup paperSize="8" scale="46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A58F2-F3F0-4291-B5C9-6C4C945FBC07}">
  <dimension ref="A2:T99"/>
  <sheetViews>
    <sheetView topLeftCell="A10" zoomScale="105" zoomScaleNormal="100" workbookViewId="0">
      <selection activeCell="Q24" sqref="Q24"/>
    </sheetView>
  </sheetViews>
  <sheetFormatPr baseColWidth="10" defaultColWidth="10.81640625" defaultRowHeight="14" x14ac:dyDescent="0.3"/>
  <cols>
    <col min="1" max="2" width="10.81640625" style="205"/>
    <col min="3" max="3" width="6.81640625" style="205" customWidth="1"/>
    <col min="4" max="4" width="22" style="205" customWidth="1"/>
    <col min="5" max="5" width="13.1796875" style="205" bestFit="1" customWidth="1"/>
    <col min="6" max="6" width="10.81640625" style="205"/>
    <col min="7" max="7" width="7.81640625" style="205" bestFit="1" customWidth="1"/>
    <col min="8" max="8" width="10.81640625" style="205"/>
    <col min="9" max="9" width="4.453125" style="205" customWidth="1"/>
    <col min="10" max="10" width="25.54296875" style="205" customWidth="1"/>
    <col min="11" max="11" width="12.54296875" style="205" bestFit="1" customWidth="1"/>
    <col min="12" max="12" width="16.453125" style="205" bestFit="1" customWidth="1"/>
    <col min="13" max="13" width="10.81640625" style="205"/>
    <col min="14" max="14" width="12.1796875" style="205" customWidth="1"/>
    <col min="15" max="15" width="3.81640625" style="205" bestFit="1" customWidth="1"/>
    <col min="16" max="16" width="33.54296875" style="205" customWidth="1"/>
    <col min="17" max="17" width="16.453125" style="205" customWidth="1"/>
    <col min="18" max="18" width="18.54296875" style="205" customWidth="1"/>
    <col min="19" max="16384" width="10.81640625" style="205"/>
  </cols>
  <sheetData>
    <row r="2" spans="2:20" x14ac:dyDescent="0.3">
      <c r="B2" s="586" t="s">
        <v>339</v>
      </c>
      <c r="C2" s="587"/>
      <c r="D2" s="587"/>
      <c r="E2" s="587"/>
      <c r="F2" s="587"/>
      <c r="G2" s="587"/>
      <c r="H2" s="587"/>
      <c r="I2" s="587"/>
      <c r="J2" s="587"/>
      <c r="K2" s="587"/>
      <c r="L2" s="588"/>
    </row>
    <row r="4" spans="2:20" x14ac:dyDescent="0.3">
      <c r="B4" s="589" t="s">
        <v>258</v>
      </c>
      <c r="C4" s="589"/>
      <c r="D4" s="589"/>
      <c r="E4" s="589"/>
      <c r="G4" s="230" t="s">
        <v>329</v>
      </c>
      <c r="H4" s="223"/>
      <c r="I4" s="230" t="s">
        <v>329</v>
      </c>
      <c r="J4" s="590" t="s">
        <v>337</v>
      </c>
      <c r="K4" s="591"/>
      <c r="L4" s="592"/>
      <c r="N4" s="589" t="s">
        <v>261</v>
      </c>
      <c r="O4" s="589"/>
      <c r="P4" s="589"/>
      <c r="Q4" s="589"/>
      <c r="R4" s="209" t="s">
        <v>338</v>
      </c>
    </row>
    <row r="5" spans="2:20" ht="14.25" customHeight="1" x14ac:dyDescent="0.3">
      <c r="B5" s="548" t="s">
        <v>327</v>
      </c>
      <c r="C5" s="593" t="s">
        <v>336</v>
      </c>
      <c r="D5" s="223" t="s">
        <v>322</v>
      </c>
      <c r="E5" s="208">
        <f>'MATRICE BUDGETAIRE'!D16</f>
        <v>0</v>
      </c>
      <c r="G5" s="242">
        <f>'MATRICE BUDGETAIRE'!D14</f>
        <v>0</v>
      </c>
      <c r="H5" s="226" t="s">
        <v>334</v>
      </c>
      <c r="I5" s="242">
        <f>'MATRICE BUDGETAIRE'!D15</f>
        <v>0</v>
      </c>
      <c r="J5" s="226"/>
      <c r="K5" s="245" t="e">
        <f>E5/G5/I5</f>
        <v>#DIV/0!</v>
      </c>
      <c r="L5" s="551"/>
      <c r="N5" s="548" t="s">
        <v>264</v>
      </c>
      <c r="O5" s="407">
        <f>'MATRICE BUDGETAIRE'!J14</f>
        <v>0</v>
      </c>
      <c r="P5" s="241" t="str">
        <f>'MATRICE BUDGETAIRE'!H14</f>
        <v>Apports de la compagnie (réserves)</v>
      </c>
      <c r="Q5" s="208">
        <f>'MATRICE BUDGETAIRE'!I14</f>
        <v>0</v>
      </c>
      <c r="R5" s="435">
        <f>'MATRICE BUDGETAIRE'!J14</f>
        <v>0</v>
      </c>
    </row>
    <row r="6" spans="2:20" x14ac:dyDescent="0.3">
      <c r="B6" s="549"/>
      <c r="C6" s="593"/>
      <c r="D6" s="223" t="s">
        <v>321</v>
      </c>
      <c r="E6" s="208">
        <f>'MATRICE BUDGETAIRE'!D20</f>
        <v>0</v>
      </c>
      <c r="G6" s="244">
        <f>'MATRICE BUDGETAIRE'!D18</f>
        <v>0</v>
      </c>
      <c r="H6" s="228" t="s">
        <v>334</v>
      </c>
      <c r="I6" s="244">
        <f>'MATRICE BUDGETAIRE'!D19</f>
        <v>0</v>
      </c>
      <c r="J6" s="228"/>
      <c r="K6" s="243" t="e">
        <f t="shared" ref="K6:K7" si="0">E6/G6/I6</f>
        <v>#DIV/0!</v>
      </c>
      <c r="L6" s="552"/>
      <c r="N6" s="549"/>
      <c r="O6" s="407">
        <f>'MATRICE BUDGETAIRE'!J15</f>
        <v>0</v>
      </c>
      <c r="P6" s="402" t="str">
        <f>'MATRICE BUDGETAIRE'!H15</f>
        <v>Autres apports de la compagnie (préciser)</v>
      </c>
      <c r="Q6" s="208">
        <f>'MATRICE BUDGETAIRE'!I15</f>
        <v>0</v>
      </c>
      <c r="R6" s="435">
        <f>'MATRICE BUDGETAIRE'!J15</f>
        <v>0</v>
      </c>
    </row>
    <row r="7" spans="2:20" x14ac:dyDescent="0.3">
      <c r="B7" s="549"/>
      <c r="C7" s="593"/>
      <c r="D7" s="223" t="s">
        <v>335</v>
      </c>
      <c r="E7" s="208">
        <f>'MATRICE BUDGETAIRE'!D24</f>
        <v>0</v>
      </c>
      <c r="G7" s="242">
        <f>'MATRICE BUDGETAIRE'!D22</f>
        <v>0</v>
      </c>
      <c r="H7" s="226" t="s">
        <v>334</v>
      </c>
      <c r="I7" s="242">
        <f>'MATRICE BUDGETAIRE'!D23</f>
        <v>0</v>
      </c>
      <c r="J7" s="226"/>
      <c r="K7" s="225" t="e">
        <f t="shared" si="0"/>
        <v>#DIV/0!</v>
      </c>
      <c r="L7" s="552"/>
      <c r="N7" s="549"/>
      <c r="O7" s="407">
        <f>'MATRICE BUDGETAIRE'!J16</f>
        <v>0</v>
      </c>
      <c r="P7" s="402" t="str">
        <f>'MATRICE BUDGETAIRE'!H16</f>
        <v>Quote part subventions (préciser):</v>
      </c>
      <c r="Q7" s="208">
        <f>'MATRICE BUDGETAIRE'!I16</f>
        <v>0</v>
      </c>
      <c r="R7" s="435">
        <f>'MATRICE BUDGETAIRE'!J16</f>
        <v>0</v>
      </c>
    </row>
    <row r="8" spans="2:20" x14ac:dyDescent="0.3">
      <c r="B8" s="549"/>
      <c r="C8" s="536" t="s">
        <v>323</v>
      </c>
      <c r="D8" s="221" t="s">
        <v>322</v>
      </c>
      <c r="E8" s="220">
        <f>'MATRICE BUDGETAIRE'!D42</f>
        <v>0</v>
      </c>
      <c r="G8" s="240">
        <f>'MATRICE BUDGETAIRE'!D47</f>
        <v>0</v>
      </c>
      <c r="H8" s="219" t="s">
        <v>334</v>
      </c>
      <c r="I8" s="240">
        <f>'MATRICE BUDGETAIRE'!D44</f>
        <v>0</v>
      </c>
      <c r="J8" s="219"/>
      <c r="K8" s="222" t="e">
        <f>E11/G8/I8</f>
        <v>#DIV/0!</v>
      </c>
      <c r="L8" s="552"/>
      <c r="N8" s="549"/>
      <c r="O8" s="407">
        <f>'MATRICE BUDGETAIRE'!J17</f>
        <v>0</v>
      </c>
      <c r="P8" s="402" t="str">
        <f>'MATRICE BUDGETAIRE'!H17</f>
        <v>Quote part subventions (préciser):</v>
      </c>
      <c r="Q8" s="208">
        <f>'MATRICE BUDGETAIRE'!I17</f>
        <v>0</v>
      </c>
      <c r="R8" s="435">
        <f>'MATRICE BUDGETAIRE'!J17</f>
        <v>0</v>
      </c>
    </row>
    <row r="9" spans="2:20" x14ac:dyDescent="0.3">
      <c r="B9" s="549"/>
      <c r="C9" s="536"/>
      <c r="D9" s="221" t="s">
        <v>321</v>
      </c>
      <c r="E9" s="220">
        <f>'MATRICE BUDGETAIRE'!D46</f>
        <v>0</v>
      </c>
      <c r="G9" s="240">
        <f>'MATRICE BUDGETAIRE'!D47</f>
        <v>0</v>
      </c>
      <c r="H9" s="219" t="s">
        <v>334</v>
      </c>
      <c r="I9" s="240">
        <f>'MATRICE BUDGETAIRE'!D48</f>
        <v>0</v>
      </c>
      <c r="J9" s="219"/>
      <c r="K9" s="222" t="e">
        <f>#REF!/G9/I9</f>
        <v>#REF!</v>
      </c>
      <c r="L9" s="552"/>
      <c r="N9" s="549"/>
      <c r="O9" s="407">
        <f>'MATRICE BUDGETAIRE'!J18</f>
        <v>0</v>
      </c>
      <c r="P9" s="402" t="str">
        <f>'MATRICE BUDGETAIRE'!H18</f>
        <v>Quote part subventions (préciser):</v>
      </c>
      <c r="Q9" s="208">
        <f>'MATRICE BUDGETAIRE'!I18</f>
        <v>0</v>
      </c>
      <c r="R9" s="436">
        <f>'MATRICE BUDGETAIRE'!J18</f>
        <v>0</v>
      </c>
    </row>
    <row r="10" spans="2:20" ht="14.5" customHeight="1" x14ac:dyDescent="0.3">
      <c r="B10" s="549"/>
      <c r="C10" s="536"/>
      <c r="D10" s="221" t="s">
        <v>335</v>
      </c>
      <c r="E10" s="220">
        <f>'MATRICE BUDGETAIRE'!D50</f>
        <v>0</v>
      </c>
      <c r="G10" s="240">
        <f>'MATRICE BUDGETAIRE'!D51</f>
        <v>0</v>
      </c>
      <c r="H10" s="219" t="s">
        <v>334</v>
      </c>
      <c r="I10" s="240">
        <f>'MATRICE BUDGETAIRE'!D52</f>
        <v>0</v>
      </c>
      <c r="J10" s="219"/>
      <c r="K10" s="218" t="e">
        <f>#REF!/G10/I10</f>
        <v>#REF!</v>
      </c>
      <c r="L10" s="552"/>
      <c r="N10" s="550"/>
      <c r="O10" s="239"/>
      <c r="P10" s="402"/>
      <c r="Q10" s="208"/>
      <c r="R10" s="603" t="s">
        <v>333</v>
      </c>
      <c r="S10" s="604"/>
      <c r="T10" s="604"/>
    </row>
    <row r="11" spans="2:20" ht="14" customHeight="1" x14ac:dyDescent="0.3">
      <c r="B11" s="550"/>
      <c r="C11" s="540" t="s">
        <v>157</v>
      </c>
      <c r="D11" s="541"/>
      <c r="E11" s="430">
        <f>'MATRICE BUDGETAIRE'!D71</f>
        <v>0</v>
      </c>
      <c r="G11" s="431">
        <f>'MATRICE BUDGETAIRE'!D68</f>
        <v>0</v>
      </c>
      <c r="H11" s="432" t="s">
        <v>334</v>
      </c>
      <c r="I11" s="431">
        <f>'MATRICE BUDGETAIRE'!D70</f>
        <v>0</v>
      </c>
      <c r="J11" s="432"/>
      <c r="K11" s="433" t="e">
        <f>E12/G11/I11</f>
        <v>#DIV/0!</v>
      </c>
      <c r="L11" s="552"/>
      <c r="N11" s="589" t="s">
        <v>320</v>
      </c>
      <c r="O11" s="589"/>
      <c r="P11" s="589"/>
      <c r="Q11" s="246">
        <f>SUM(Q5:Q10)</f>
        <v>0</v>
      </c>
      <c r="R11" s="603"/>
      <c r="S11" s="604"/>
      <c r="T11" s="604"/>
    </row>
    <row r="12" spans="2:20" ht="14.5" customHeight="1" x14ac:dyDescent="0.3">
      <c r="B12" s="556" t="s">
        <v>320</v>
      </c>
      <c r="C12" s="557"/>
      <c r="D12" s="558"/>
      <c r="E12" s="246">
        <f>SUM(E5:E11)</f>
        <v>0</v>
      </c>
      <c r="N12" s="608" t="s">
        <v>270</v>
      </c>
      <c r="O12" s="238">
        <f>'MATRICE BUDGETAIRE'!J20</f>
        <v>0</v>
      </c>
      <c r="P12" s="237" t="str">
        <f>'MATRICE BUDGETAIRE'!G20</f>
        <v>Préciser lieu 1</v>
      </c>
      <c r="Q12" s="236">
        <f>'MATRICE BUDGETAIRE'!I20</f>
        <v>0</v>
      </c>
      <c r="R12" s="235"/>
      <c r="S12" s="234"/>
      <c r="T12" s="234"/>
    </row>
    <row r="13" spans="2:20" x14ac:dyDescent="0.3">
      <c r="B13" s="605" t="s">
        <v>319</v>
      </c>
      <c r="C13" s="565" t="s">
        <v>420</v>
      </c>
      <c r="D13" s="566"/>
      <c r="E13" s="208"/>
      <c r="N13" s="609"/>
      <c r="O13" s="238">
        <f>'MATRICE BUDGETAIRE'!J21</f>
        <v>0</v>
      </c>
      <c r="P13" s="237" t="str">
        <f>'MATRICE BUDGETAIRE'!G21</f>
        <v>Préciser lieu 2</v>
      </c>
      <c r="Q13" s="236">
        <f>'MATRICE BUDGETAIRE'!I21</f>
        <v>0</v>
      </c>
      <c r="R13" s="235"/>
      <c r="S13" s="234"/>
      <c r="T13" s="234"/>
    </row>
    <row r="14" spans="2:20" x14ac:dyDescent="0.3">
      <c r="B14" s="606"/>
      <c r="C14" s="563">
        <f>'MATRICE BUDGETAIRE'!C26</f>
        <v>0</v>
      </c>
      <c r="D14" s="564"/>
      <c r="E14" s="208">
        <f>'MATRICE BUDGETAIRE'!D26</f>
        <v>0</v>
      </c>
      <c r="G14" s="572" t="s">
        <v>318</v>
      </c>
      <c r="H14" s="572"/>
      <c r="I14" s="572"/>
      <c r="J14" s="572"/>
      <c r="K14" s="572"/>
      <c r="L14" s="572"/>
      <c r="N14" s="610"/>
      <c r="O14" s="238">
        <f>'MATRICE BUDGETAIRE'!J22</f>
        <v>0</v>
      </c>
      <c r="P14" s="237" t="str">
        <f>'MATRICE BUDGETAIRE'!G22</f>
        <v>Préciser lieu 3</v>
      </c>
      <c r="Q14" s="236">
        <f>'MATRICE BUDGETAIRE'!I22</f>
        <v>0</v>
      </c>
      <c r="R14" s="235"/>
      <c r="S14" s="234"/>
      <c r="T14" s="234"/>
    </row>
    <row r="15" spans="2:20" x14ac:dyDescent="0.3">
      <c r="B15" s="606"/>
      <c r="C15" s="571">
        <f>'MATRICE BUDGETAIRE'!C27</f>
        <v>0</v>
      </c>
      <c r="D15" s="564"/>
      <c r="E15" s="208">
        <f>'MATRICE BUDGETAIRE'!D27</f>
        <v>0</v>
      </c>
      <c r="G15" s="574" t="e">
        <f>(E5+E6+E11+#REF!)/O19</f>
        <v>#REF!</v>
      </c>
      <c r="H15" s="575"/>
      <c r="I15" s="575"/>
      <c r="J15" s="575"/>
      <c r="K15" s="575"/>
      <c r="L15" s="576"/>
      <c r="N15" s="556" t="s">
        <v>312</v>
      </c>
      <c r="O15" s="557"/>
      <c r="P15" s="558"/>
      <c r="Q15" s="247">
        <f>SUM(Q12:Q14)</f>
        <v>0</v>
      </c>
      <c r="R15" s="235"/>
      <c r="S15" s="234"/>
      <c r="T15" s="234"/>
    </row>
    <row r="16" spans="2:20" ht="14.15" customHeight="1" x14ac:dyDescent="0.3">
      <c r="B16" s="606"/>
      <c r="C16" s="571">
        <f>'MATRICE BUDGETAIRE'!C28</f>
        <v>0</v>
      </c>
      <c r="D16" s="564"/>
      <c r="E16" s="208">
        <f>'MATRICE BUDGETAIRE'!D28</f>
        <v>0</v>
      </c>
      <c r="G16" s="577"/>
      <c r="H16" s="578"/>
      <c r="I16" s="578"/>
      <c r="J16" s="578"/>
      <c r="K16" s="578"/>
      <c r="L16" s="579"/>
      <c r="N16" s="583" t="s">
        <v>332</v>
      </c>
      <c r="O16" s="233">
        <f>'MATRICE BUDGETAIRE'!G25</f>
        <v>0</v>
      </c>
      <c r="P16" s="425" t="str">
        <f>'MATRICE BUDGETAIRE'!H25</f>
        <v>% de remplissage</v>
      </c>
      <c r="Q16" s="553"/>
      <c r="R16" s="553">
        <f>((O16%*O17)*O18*O19*O20%)</f>
        <v>0</v>
      </c>
    </row>
    <row r="17" spans="2:18" ht="14.5" customHeight="1" x14ac:dyDescent="0.3">
      <c r="B17" s="606"/>
      <c r="C17" s="571">
        <f>'MATRICE BUDGETAIRE'!C29</f>
        <v>0</v>
      </c>
      <c r="D17" s="564"/>
      <c r="E17" s="208">
        <f>'MATRICE BUDGETAIRE'!D29</f>
        <v>0</v>
      </c>
      <c r="G17" s="577"/>
      <c r="H17" s="578"/>
      <c r="I17" s="578"/>
      <c r="J17" s="578"/>
      <c r="K17" s="578"/>
      <c r="L17" s="579"/>
      <c r="N17" s="584"/>
      <c r="O17" s="233">
        <f>'MATRICE BUDGETAIRE'!G26</f>
        <v>0</v>
      </c>
      <c r="P17" s="425" t="str">
        <f>'MATRICE BUDGETAIRE'!H26</f>
        <v>jauge - nombre de places</v>
      </c>
      <c r="Q17" s="554"/>
      <c r="R17" s="554"/>
    </row>
    <row r="18" spans="2:18" x14ac:dyDescent="0.3">
      <c r="B18" s="606"/>
      <c r="C18" s="571">
        <f>'MATRICE BUDGETAIRE'!C30</f>
        <v>0</v>
      </c>
      <c r="D18" s="564"/>
      <c r="E18" s="208">
        <f>'MATRICE BUDGETAIRE'!D30</f>
        <v>0</v>
      </c>
      <c r="G18" s="577"/>
      <c r="H18" s="578"/>
      <c r="I18" s="578"/>
      <c r="J18" s="578"/>
      <c r="K18" s="578"/>
      <c r="L18" s="579"/>
      <c r="N18" s="584"/>
      <c r="O18" s="233">
        <f>'MATRICE BUDGETAIRE'!G27</f>
        <v>0</v>
      </c>
      <c r="P18" s="425" t="str">
        <f>'MATRICE BUDGETAIRE'!H27</f>
        <v>prix moyen en €</v>
      </c>
      <c r="Q18" s="554"/>
      <c r="R18" s="554"/>
    </row>
    <row r="19" spans="2:18" x14ac:dyDescent="0.3">
      <c r="B19" s="606"/>
      <c r="C19" s="571">
        <f>'MATRICE BUDGETAIRE'!C31</f>
        <v>0</v>
      </c>
      <c r="D19" s="564"/>
      <c r="E19" s="208">
        <f>'MATRICE BUDGETAIRE'!D31</f>
        <v>0</v>
      </c>
      <c r="G19" s="577"/>
      <c r="H19" s="578"/>
      <c r="I19" s="578"/>
      <c r="J19" s="578"/>
      <c r="K19" s="578"/>
      <c r="L19" s="579"/>
      <c r="N19" s="584"/>
      <c r="O19" s="233">
        <f>'MATRICE BUDGETAIRE'!G28</f>
        <v>0</v>
      </c>
      <c r="P19" s="425" t="str">
        <f>'MATRICE BUDGETAIRE'!H28</f>
        <v>nombre de représentations</v>
      </c>
      <c r="Q19" s="554"/>
      <c r="R19" s="554"/>
    </row>
    <row r="20" spans="2:18" x14ac:dyDescent="0.3">
      <c r="B20" s="606"/>
      <c r="C20" s="563">
        <f>'MATRICE BUDGETAIRE'!C32</f>
        <v>0</v>
      </c>
      <c r="D20" s="564"/>
      <c r="E20" s="208">
        <f>'MATRICE BUDGETAIRE'!D32</f>
        <v>0</v>
      </c>
      <c r="G20" s="577"/>
      <c r="H20" s="578"/>
      <c r="I20" s="578"/>
      <c r="J20" s="578"/>
      <c r="K20" s="578"/>
      <c r="L20" s="579"/>
      <c r="N20" s="584"/>
      <c r="O20" s="233">
        <f>'MATRICE BUDGETAIRE'!G29</f>
        <v>0</v>
      </c>
      <c r="P20" s="425" t="str">
        <f>'MATRICE BUDGETAIRE'!H29</f>
        <v>% de répartition et/ou montant du min. garanti</v>
      </c>
      <c r="Q20" s="554"/>
      <c r="R20" s="554"/>
    </row>
    <row r="21" spans="2:18" x14ac:dyDescent="0.3">
      <c r="B21" s="606"/>
      <c r="C21" s="611" t="s">
        <v>392</v>
      </c>
      <c r="D21" s="612"/>
      <c r="E21" s="208"/>
      <c r="G21" s="577"/>
      <c r="H21" s="578"/>
      <c r="I21" s="578"/>
      <c r="J21" s="578"/>
      <c r="K21" s="578"/>
      <c r="L21" s="579"/>
      <c r="N21" s="584"/>
      <c r="O21" s="233"/>
      <c r="P21" s="425"/>
      <c r="Q21" s="554"/>
      <c r="R21" s="554"/>
    </row>
    <row r="22" spans="2:18" x14ac:dyDescent="0.3">
      <c r="B22" s="606"/>
      <c r="C22" s="571">
        <f>'MATRICE BUDGETAIRE'!C55</f>
        <v>0</v>
      </c>
      <c r="D22" s="564"/>
      <c r="E22" s="208">
        <f>'MATRICE BUDGETAIRE'!D55</f>
        <v>0</v>
      </c>
      <c r="G22" s="577"/>
      <c r="H22" s="578"/>
      <c r="I22" s="578"/>
      <c r="J22" s="578"/>
      <c r="K22" s="578"/>
      <c r="L22" s="579"/>
      <c r="N22" s="584"/>
      <c r="O22" s="233">
        <f>'MATRICE BUDGETAIRE'!J30</f>
        <v>0</v>
      </c>
      <c r="P22" s="425" t="str">
        <f>'MATRICE BUDGETAIRE'!G30</f>
        <v>préciser lieu 1</v>
      </c>
      <c r="Q22" s="554"/>
      <c r="R22" s="554"/>
    </row>
    <row r="23" spans="2:18" x14ac:dyDescent="0.3">
      <c r="B23" s="606"/>
      <c r="C23" s="571">
        <f>'MATRICE BUDGETAIRE'!C56</f>
        <v>0</v>
      </c>
      <c r="D23" s="564"/>
      <c r="E23" s="208">
        <f>'MATRICE BUDGETAIRE'!D56</f>
        <v>0</v>
      </c>
      <c r="G23" s="577"/>
      <c r="H23" s="578"/>
      <c r="I23" s="578"/>
      <c r="J23" s="578"/>
      <c r="K23" s="578"/>
      <c r="L23" s="579"/>
      <c r="N23" s="585"/>
      <c r="O23" s="233">
        <f>'MATRICE BUDGETAIRE'!J31</f>
        <v>0</v>
      </c>
      <c r="P23" s="425" t="str">
        <f>'MATRICE BUDGETAIRE'!G31</f>
        <v>préciser lieu 2</v>
      </c>
      <c r="Q23" s="555"/>
      <c r="R23" s="554"/>
    </row>
    <row r="24" spans="2:18" x14ac:dyDescent="0.3">
      <c r="B24" s="606"/>
      <c r="C24" s="571">
        <f>'MATRICE BUDGETAIRE'!C57</f>
        <v>0</v>
      </c>
      <c r="D24" s="564"/>
      <c r="E24" s="208">
        <f>'MATRICE BUDGETAIRE'!D57</f>
        <v>0</v>
      </c>
      <c r="G24" s="577"/>
      <c r="H24" s="578"/>
      <c r="I24" s="578"/>
      <c r="J24" s="578"/>
      <c r="K24" s="578"/>
      <c r="L24" s="579"/>
      <c r="N24" s="556" t="s">
        <v>309</v>
      </c>
      <c r="O24" s="557"/>
      <c r="P24" s="558"/>
      <c r="Q24" s="246">
        <f>R16</f>
        <v>0</v>
      </c>
      <c r="R24" s="209"/>
    </row>
    <row r="25" spans="2:18" x14ac:dyDescent="0.3">
      <c r="B25" s="606"/>
      <c r="C25" s="571">
        <f>'MATRICE BUDGETAIRE'!C58</f>
        <v>0</v>
      </c>
      <c r="D25" s="564"/>
      <c r="E25" s="208">
        <f>'MATRICE BUDGETAIRE'!D58</f>
        <v>0</v>
      </c>
      <c r="G25" s="577"/>
      <c r="H25" s="578"/>
      <c r="I25" s="578"/>
      <c r="J25" s="578"/>
      <c r="K25" s="578"/>
      <c r="L25" s="579"/>
      <c r="N25" s="548" t="s">
        <v>310</v>
      </c>
      <c r="O25" s="209"/>
      <c r="P25" s="232" t="s">
        <v>432</v>
      </c>
      <c r="Q25" s="427">
        <f>'MATRICE BUDGETAIRE'!I32</f>
        <v>0</v>
      </c>
      <c r="R25" s="434"/>
    </row>
    <row r="26" spans="2:18" x14ac:dyDescent="0.3">
      <c r="B26" s="606"/>
      <c r="C26" s="611" t="s">
        <v>157</v>
      </c>
      <c r="D26" s="612"/>
      <c r="E26" s="208"/>
      <c r="G26" s="580"/>
      <c r="H26" s="581"/>
      <c r="I26" s="581"/>
      <c r="J26" s="581"/>
      <c r="K26" s="581"/>
      <c r="L26" s="582"/>
      <c r="N26" s="549"/>
      <c r="O26" s="209"/>
      <c r="P26" s="426" t="str">
        <f>'MATRICE BUDGETAIRE'!G37</f>
        <v>Coproduction</v>
      </c>
      <c r="Q26" s="208">
        <f>'MATRICE BUDGETAIRE'!I37</f>
        <v>0</v>
      </c>
    </row>
    <row r="27" spans="2:18" x14ac:dyDescent="0.3">
      <c r="B27" s="606"/>
      <c r="C27" s="563">
        <f>'MATRICE BUDGETAIRE'!C73</f>
        <v>0</v>
      </c>
      <c r="D27" s="564"/>
      <c r="E27" s="208">
        <f>'MATRICE BUDGETAIRE'!D73</f>
        <v>0</v>
      </c>
      <c r="G27" s="572" t="s">
        <v>28</v>
      </c>
      <c r="H27" s="572"/>
      <c r="I27" s="572"/>
      <c r="J27" s="572"/>
      <c r="K27" s="572"/>
      <c r="L27" s="572"/>
      <c r="N27" s="549"/>
      <c r="O27" s="209"/>
      <c r="P27" s="211" t="str">
        <f>'MATRICE BUDGETAIRE'!G48</f>
        <v>Subventions publiques fléchées sur le projet</v>
      </c>
      <c r="Q27" s="208">
        <f>SUM('MATRICE BUDGETAIRE'!I50:I59)</f>
        <v>0</v>
      </c>
    </row>
    <row r="28" spans="2:18" x14ac:dyDescent="0.3">
      <c r="B28" s="606"/>
      <c r="C28" s="563">
        <f>'MATRICE BUDGETAIRE'!C74</f>
        <v>0</v>
      </c>
      <c r="D28" s="564"/>
      <c r="E28" s="208">
        <f>'MATRICE BUDGETAIRE'!D74</f>
        <v>0</v>
      </c>
      <c r="G28" s="574"/>
      <c r="H28" s="575"/>
      <c r="I28" s="575"/>
      <c r="J28" s="575"/>
      <c r="K28" s="575"/>
      <c r="L28" s="576"/>
      <c r="N28" s="549"/>
      <c r="O28" s="209"/>
      <c r="P28" s="211" t="str">
        <f>'MATRICE BUDGETAIRE'!G61</f>
        <v>Org. privés de soutien à la créa et à la diff.</v>
      </c>
      <c r="Q28" s="208">
        <f>'MATRICE BUDGETAIRE'!I61</f>
        <v>0</v>
      </c>
    </row>
    <row r="29" spans="2:18" x14ac:dyDescent="0.3">
      <c r="B29" s="607"/>
      <c r="C29" s="563">
        <f>'MATRICE BUDGETAIRE'!C75</f>
        <v>0</v>
      </c>
      <c r="D29" s="564"/>
      <c r="E29" s="208">
        <f>'MATRICE BUDGETAIRE'!D75</f>
        <v>0</v>
      </c>
      <c r="G29" s="577"/>
      <c r="H29" s="578"/>
      <c r="I29" s="578"/>
      <c r="J29" s="578"/>
      <c r="K29" s="578"/>
      <c r="L29" s="579"/>
      <c r="N29" s="549"/>
      <c r="O29" s="209"/>
      <c r="P29" s="211" t="str">
        <f>'MATRICE BUDGETAIRE'!G70</f>
        <v>Soutiens privés</v>
      </c>
      <c r="Q29" s="208">
        <f>'MATRICE BUDGETAIRE'!I70</f>
        <v>0</v>
      </c>
    </row>
    <row r="30" spans="2:18" ht="14.5" customHeight="1" x14ac:dyDescent="0.3">
      <c r="B30" s="556" t="s">
        <v>312</v>
      </c>
      <c r="C30" s="557"/>
      <c r="D30" s="558"/>
      <c r="E30" s="246">
        <f>SUM(E13:E29)</f>
        <v>0</v>
      </c>
      <c r="G30" s="577"/>
      <c r="H30" s="578"/>
      <c r="I30" s="578"/>
      <c r="J30" s="578"/>
      <c r="K30" s="578"/>
      <c r="L30" s="579"/>
      <c r="N30" s="549"/>
      <c r="O30" s="209"/>
      <c r="P30" s="210"/>
      <c r="Q30" s="208"/>
    </row>
    <row r="31" spans="2:18" x14ac:dyDescent="0.3">
      <c r="B31" s="573" t="s">
        <v>311</v>
      </c>
      <c r="C31" s="562" t="s">
        <v>420</v>
      </c>
      <c r="D31" s="562"/>
      <c r="E31" s="231"/>
      <c r="G31" s="577"/>
      <c r="H31" s="578"/>
      <c r="I31" s="578"/>
      <c r="J31" s="578"/>
      <c r="K31" s="578"/>
      <c r="L31" s="579"/>
      <c r="N31" s="549"/>
      <c r="O31" s="209"/>
      <c r="P31" s="211" t="str">
        <f>'MATRICE BUDGETAIRE'!G78</f>
        <v>Autres sources de financement</v>
      </c>
      <c r="Q31" s="208">
        <f>'MATRICE BUDGETAIRE'!I78</f>
        <v>0</v>
      </c>
    </row>
    <row r="32" spans="2:18" x14ac:dyDescent="0.3">
      <c r="B32" s="573"/>
      <c r="C32" s="561">
        <f>'MATRICE BUDGETAIRE'!C35</f>
        <v>0</v>
      </c>
      <c r="D32" s="561"/>
      <c r="E32" s="231">
        <f>'MATRICE BUDGETAIRE'!D35</f>
        <v>0</v>
      </c>
      <c r="G32" s="577"/>
      <c r="H32" s="578"/>
      <c r="I32" s="578"/>
      <c r="J32" s="578"/>
      <c r="K32" s="578"/>
      <c r="L32" s="579"/>
      <c r="N32" s="549"/>
      <c r="O32" s="209"/>
      <c r="P32" s="210"/>
      <c r="Q32" s="208"/>
    </row>
    <row r="33" spans="2:17" x14ac:dyDescent="0.3">
      <c r="B33" s="573"/>
      <c r="C33" s="561">
        <f>'MATRICE BUDGETAIRE'!C36</f>
        <v>0</v>
      </c>
      <c r="D33" s="561"/>
      <c r="E33" s="231">
        <f>'MATRICE BUDGETAIRE'!D36</f>
        <v>0</v>
      </c>
      <c r="G33" s="577"/>
      <c r="H33" s="578"/>
      <c r="I33" s="578"/>
      <c r="J33" s="578"/>
      <c r="K33" s="578"/>
      <c r="L33" s="579"/>
      <c r="N33" s="549"/>
      <c r="O33" s="209"/>
      <c r="P33" s="210"/>
      <c r="Q33" s="208"/>
    </row>
    <row r="34" spans="2:17" x14ac:dyDescent="0.3">
      <c r="B34" s="573"/>
      <c r="C34" s="561">
        <f>'MATRICE BUDGETAIRE'!C37</f>
        <v>0</v>
      </c>
      <c r="D34" s="561"/>
      <c r="E34" s="231">
        <f>'MATRICE BUDGETAIRE'!D37</f>
        <v>0</v>
      </c>
      <c r="G34" s="577"/>
      <c r="H34" s="578"/>
      <c r="I34" s="578"/>
      <c r="J34" s="578"/>
      <c r="K34" s="578"/>
      <c r="L34" s="579"/>
      <c r="N34" s="549"/>
      <c r="O34" s="209"/>
      <c r="P34" s="210"/>
      <c r="Q34" s="208"/>
    </row>
    <row r="35" spans="2:17" x14ac:dyDescent="0.3">
      <c r="B35" s="573"/>
      <c r="C35" s="561">
        <f>'MATRICE BUDGETAIRE'!C38</f>
        <v>0</v>
      </c>
      <c r="D35" s="561"/>
      <c r="E35" s="231">
        <f>'MATRICE BUDGETAIRE'!D38</f>
        <v>0</v>
      </c>
      <c r="G35" s="577"/>
      <c r="H35" s="578"/>
      <c r="I35" s="578"/>
      <c r="J35" s="578"/>
      <c r="K35" s="578"/>
      <c r="L35" s="579"/>
      <c r="N35" s="549"/>
      <c r="O35" s="209"/>
      <c r="P35" s="210"/>
      <c r="Q35" s="208"/>
    </row>
    <row r="36" spans="2:17" x14ac:dyDescent="0.3">
      <c r="B36" s="573"/>
      <c r="C36" s="562" t="s">
        <v>392</v>
      </c>
      <c r="D36" s="562"/>
      <c r="E36" s="231"/>
      <c r="G36" s="577"/>
      <c r="H36" s="578"/>
      <c r="I36" s="578"/>
      <c r="J36" s="578"/>
      <c r="K36" s="578"/>
      <c r="L36" s="579"/>
      <c r="N36" s="549"/>
      <c r="O36" s="209"/>
      <c r="P36" s="210"/>
      <c r="Q36" s="208"/>
    </row>
    <row r="37" spans="2:17" x14ac:dyDescent="0.3">
      <c r="B37" s="573"/>
      <c r="C37" s="561">
        <f>'MATRICE BUDGETAIRE'!C61</f>
        <v>0</v>
      </c>
      <c r="D37" s="561"/>
      <c r="E37" s="231">
        <f>'MATRICE BUDGETAIRE'!D61</f>
        <v>0</v>
      </c>
      <c r="G37" s="577"/>
      <c r="H37" s="578"/>
      <c r="I37" s="578"/>
      <c r="J37" s="578"/>
      <c r="K37" s="578"/>
      <c r="L37" s="579"/>
      <c r="N37" s="550"/>
      <c r="O37" s="209"/>
      <c r="P37" s="209"/>
      <c r="Q37" s="208"/>
    </row>
    <row r="38" spans="2:17" x14ac:dyDescent="0.3">
      <c r="B38" s="573"/>
      <c r="C38" s="561">
        <f>'MATRICE BUDGETAIRE'!C62</f>
        <v>0</v>
      </c>
      <c r="D38" s="561"/>
      <c r="E38" s="231">
        <f>'MATRICE BUDGETAIRE'!D62</f>
        <v>0</v>
      </c>
      <c r="G38" s="577"/>
      <c r="H38" s="578"/>
      <c r="I38" s="578"/>
      <c r="J38" s="578"/>
      <c r="K38" s="578"/>
      <c r="L38" s="579"/>
      <c r="N38" s="597" t="s">
        <v>273</v>
      </c>
      <c r="O38" s="598"/>
      <c r="P38" s="599"/>
      <c r="Q38" s="208">
        <f>'MATRICE BUDGETAIRE'!I60</f>
        <v>0</v>
      </c>
    </row>
    <row r="39" spans="2:17" x14ac:dyDescent="0.3">
      <c r="B39" s="573"/>
      <c r="C39" s="561">
        <f>'MATRICE BUDGETAIRE'!C63</f>
        <v>0</v>
      </c>
      <c r="D39" s="561"/>
      <c r="E39" s="231">
        <f>'MATRICE BUDGETAIRE'!D63</f>
        <v>0</v>
      </c>
      <c r="G39" s="577"/>
      <c r="H39" s="578"/>
      <c r="I39" s="578"/>
      <c r="J39" s="578"/>
      <c r="K39" s="578"/>
      <c r="L39" s="579"/>
      <c r="N39" s="556" t="s">
        <v>433</v>
      </c>
      <c r="O39" s="557"/>
      <c r="P39" s="558"/>
      <c r="Q39" s="246">
        <f>SUM(Q25:Q38)</f>
        <v>0</v>
      </c>
    </row>
    <row r="40" spans="2:17" x14ac:dyDescent="0.3">
      <c r="B40" s="573"/>
      <c r="C40" s="561">
        <f>'MATRICE BUDGETAIRE'!C64</f>
        <v>0</v>
      </c>
      <c r="D40" s="561"/>
      <c r="E40" s="231">
        <f>'MATRICE BUDGETAIRE'!D64</f>
        <v>0</v>
      </c>
      <c r="G40" s="577"/>
      <c r="H40" s="578"/>
      <c r="I40" s="578"/>
      <c r="J40" s="578"/>
      <c r="K40" s="578"/>
      <c r="L40" s="579"/>
      <c r="N40" s="567" t="s">
        <v>4</v>
      </c>
      <c r="O40" s="568"/>
      <c r="P40" s="569"/>
      <c r="Q40" s="248">
        <f>Q11+Q24+Q15+Q39</f>
        <v>0</v>
      </c>
    </row>
    <row r="41" spans="2:17" x14ac:dyDescent="0.3">
      <c r="B41" s="573"/>
      <c r="C41" s="565" t="s">
        <v>157</v>
      </c>
      <c r="D41" s="566"/>
      <c r="E41" s="231"/>
      <c r="G41" s="580"/>
      <c r="H41" s="581"/>
      <c r="I41" s="581"/>
      <c r="J41" s="581"/>
      <c r="K41" s="581"/>
      <c r="L41" s="582"/>
    </row>
    <row r="42" spans="2:17" x14ac:dyDescent="0.3">
      <c r="B42" s="573"/>
      <c r="C42" s="563">
        <f>'MATRICE BUDGETAIRE'!C78</f>
        <v>0</v>
      </c>
      <c r="D42" s="564"/>
      <c r="E42" s="231">
        <f>'MATRICE BUDGETAIRE'!D78</f>
        <v>0</v>
      </c>
      <c r="G42" s="600" t="s">
        <v>331</v>
      </c>
      <c r="H42" s="601"/>
      <c r="I42" s="601"/>
      <c r="J42" s="601"/>
      <c r="K42" s="601"/>
      <c r="L42" s="602"/>
    </row>
    <row r="43" spans="2:17" x14ac:dyDescent="0.3">
      <c r="B43" s="573"/>
      <c r="C43" s="563">
        <f>'MATRICE BUDGETAIRE'!C79</f>
        <v>0</v>
      </c>
      <c r="D43" s="564"/>
      <c r="E43" s="231">
        <f>'MATRICE BUDGETAIRE'!D79</f>
        <v>0</v>
      </c>
      <c r="G43" s="570">
        <f>Q40-E46</f>
        <v>0</v>
      </c>
      <c r="H43" s="570"/>
      <c r="I43" s="570"/>
      <c r="J43" s="570"/>
      <c r="K43" s="570"/>
      <c r="L43" s="570"/>
    </row>
    <row r="44" spans="2:17" x14ac:dyDescent="0.3">
      <c r="B44" s="573"/>
      <c r="C44" s="563">
        <f>'MATRICE BUDGETAIRE'!C80</f>
        <v>0</v>
      </c>
      <c r="D44" s="564"/>
      <c r="E44" s="231">
        <f>'MATRICE BUDGETAIRE'!D80</f>
        <v>0</v>
      </c>
    </row>
    <row r="45" spans="2:17" x14ac:dyDescent="0.3">
      <c r="B45" s="556" t="s">
        <v>309</v>
      </c>
      <c r="C45" s="557"/>
      <c r="D45" s="558"/>
      <c r="E45" s="246">
        <f>SUM(E31:E44)</f>
        <v>0</v>
      </c>
    </row>
    <row r="46" spans="2:17" x14ac:dyDescent="0.3">
      <c r="B46" s="567" t="s">
        <v>4</v>
      </c>
      <c r="C46" s="568"/>
      <c r="D46" s="569"/>
      <c r="E46" s="248">
        <f>E12+E30+E45</f>
        <v>0</v>
      </c>
    </row>
    <row r="48" spans="2:17" x14ac:dyDescent="0.3">
      <c r="B48" s="545" t="s">
        <v>330</v>
      </c>
      <c r="C48" s="546"/>
      <c r="D48" s="546"/>
      <c r="E48" s="546"/>
      <c r="F48" s="546"/>
      <c r="G48" s="546"/>
      <c r="H48" s="546"/>
      <c r="I48" s="546"/>
      <c r="J48" s="546"/>
      <c r="K48" s="546"/>
      <c r="L48" s="546"/>
      <c r="M48" s="546"/>
      <c r="N48" s="546"/>
      <c r="O48" s="546"/>
      <c r="P48" s="546"/>
      <c r="Q48" s="547"/>
    </row>
    <row r="50" spans="2:18" ht="14.25" customHeight="1" x14ac:dyDescent="0.3">
      <c r="B50" s="556" t="s">
        <v>258</v>
      </c>
      <c r="C50" s="557"/>
      <c r="D50" s="557"/>
      <c r="E50" s="558"/>
      <c r="G50" s="230" t="s">
        <v>329</v>
      </c>
      <c r="H50" s="223"/>
      <c r="I50" s="230" t="s">
        <v>329</v>
      </c>
      <c r="J50" s="594" t="s">
        <v>328</v>
      </c>
      <c r="K50" s="595"/>
      <c r="L50" s="596"/>
      <c r="N50" s="556" t="s">
        <v>261</v>
      </c>
      <c r="O50" s="557"/>
      <c r="P50" s="557"/>
      <c r="Q50" s="558"/>
    </row>
    <row r="51" spans="2:18" x14ac:dyDescent="0.3">
      <c r="B51" s="573" t="s">
        <v>327</v>
      </c>
      <c r="C51" s="593" t="s">
        <v>326</v>
      </c>
      <c r="D51" s="223" t="s">
        <v>322</v>
      </c>
      <c r="E51" s="208">
        <f>G51*I51*K51</f>
        <v>0</v>
      </c>
      <c r="G51" s="226">
        <f t="shared" ref="G51:I56" si="1">G5</f>
        <v>0</v>
      </c>
      <c r="H51" s="226" t="str">
        <f t="shared" si="1"/>
        <v>personnes</v>
      </c>
      <c r="I51" s="226">
        <f t="shared" si="1"/>
        <v>0</v>
      </c>
      <c r="J51" s="226" t="s">
        <v>325</v>
      </c>
      <c r="K51" s="229">
        <v>200</v>
      </c>
      <c r="L51" s="551"/>
      <c r="N51" s="548" t="s">
        <v>264</v>
      </c>
      <c r="O51" s="224">
        <f>O5</f>
        <v>0</v>
      </c>
      <c r="P51" s="402" t="str">
        <f>P5</f>
        <v>Apports de la compagnie (réserves)</v>
      </c>
      <c r="Q51" s="208">
        <f>Q5</f>
        <v>0</v>
      </c>
    </row>
    <row r="52" spans="2:18" x14ac:dyDescent="0.3">
      <c r="B52" s="573"/>
      <c r="C52" s="593"/>
      <c r="D52" s="223" t="s">
        <v>321</v>
      </c>
      <c r="E52" s="208">
        <f>G52*I52*K52</f>
        <v>0</v>
      </c>
      <c r="G52" s="226">
        <f t="shared" si="1"/>
        <v>0</v>
      </c>
      <c r="H52" s="228" t="str">
        <f t="shared" si="1"/>
        <v>personnes</v>
      </c>
      <c r="I52" s="226">
        <f t="shared" si="1"/>
        <v>0</v>
      </c>
      <c r="J52" s="226" t="s">
        <v>324</v>
      </c>
      <c r="K52" s="227">
        <v>200</v>
      </c>
      <c r="L52" s="552"/>
      <c r="N52" s="549"/>
      <c r="O52" s="224">
        <f t="shared" ref="O52:O54" si="2">O6</f>
        <v>0</v>
      </c>
      <c r="P52" s="223" t="str">
        <f t="shared" ref="P52:Q54" si="3">P6</f>
        <v>Autres apports de la compagnie (préciser)</v>
      </c>
      <c r="Q52" s="208">
        <f t="shared" si="3"/>
        <v>0</v>
      </c>
    </row>
    <row r="53" spans="2:18" x14ac:dyDescent="0.3">
      <c r="B53" s="573"/>
      <c r="C53" s="593"/>
      <c r="D53" s="223"/>
      <c r="E53" s="208"/>
      <c r="G53" s="226">
        <f t="shared" si="1"/>
        <v>0</v>
      </c>
      <c r="H53" s="226" t="str">
        <f t="shared" si="1"/>
        <v>personnes</v>
      </c>
      <c r="I53" s="226">
        <f t="shared" si="1"/>
        <v>0</v>
      </c>
      <c r="J53" s="226">
        <f>J7</f>
        <v>0</v>
      </c>
      <c r="K53" s="225"/>
      <c r="L53" s="552"/>
      <c r="N53" s="549"/>
      <c r="O53" s="224">
        <f t="shared" si="2"/>
        <v>0</v>
      </c>
      <c r="P53" s="223" t="str">
        <f t="shared" si="3"/>
        <v>Quote part subventions (préciser):</v>
      </c>
      <c r="Q53" s="208">
        <f t="shared" si="3"/>
        <v>0</v>
      </c>
    </row>
    <row r="54" spans="2:18" x14ac:dyDescent="0.3">
      <c r="B54" s="573"/>
      <c r="C54" s="536" t="s">
        <v>323</v>
      </c>
      <c r="D54" s="221" t="s">
        <v>322</v>
      </c>
      <c r="E54" s="220">
        <f>G54*I54*K54</f>
        <v>0</v>
      </c>
      <c r="G54" s="219">
        <f t="shared" si="1"/>
        <v>0</v>
      </c>
      <c r="H54" s="219" t="str">
        <f t="shared" si="1"/>
        <v>personnes</v>
      </c>
      <c r="I54" s="219">
        <f t="shared" si="1"/>
        <v>0</v>
      </c>
      <c r="J54" s="219">
        <f>J8</f>
        <v>0</v>
      </c>
      <c r="K54" s="222"/>
      <c r="L54" s="552"/>
      <c r="N54" s="550"/>
      <c r="O54" s="224">
        <f t="shared" si="2"/>
        <v>0</v>
      </c>
      <c r="P54" s="223" t="str">
        <f t="shared" si="3"/>
        <v>Quote part subventions (préciser):</v>
      </c>
      <c r="Q54" s="208">
        <f t="shared" si="3"/>
        <v>0</v>
      </c>
    </row>
    <row r="55" spans="2:18" x14ac:dyDescent="0.3">
      <c r="B55" s="573"/>
      <c r="C55" s="536"/>
      <c r="D55" s="221" t="s">
        <v>321</v>
      </c>
      <c r="E55" s="220">
        <f>G55*I55*K55</f>
        <v>0</v>
      </c>
      <c r="G55" s="219">
        <f t="shared" si="1"/>
        <v>0</v>
      </c>
      <c r="H55" s="219" t="str">
        <f t="shared" si="1"/>
        <v>personnes</v>
      </c>
      <c r="I55" s="219">
        <f t="shared" si="1"/>
        <v>0</v>
      </c>
      <c r="J55" s="219">
        <f>J9</f>
        <v>0</v>
      </c>
      <c r="K55" s="222"/>
      <c r="L55" s="552"/>
      <c r="N55" s="556" t="s">
        <v>320</v>
      </c>
      <c r="O55" s="557"/>
      <c r="P55" s="558"/>
      <c r="Q55" s="246">
        <f>SUM(Q51:Q54)</f>
        <v>0</v>
      </c>
    </row>
    <row r="56" spans="2:18" ht="14.5" x14ac:dyDescent="0.35">
      <c r="B56" s="573"/>
      <c r="C56" s="536"/>
      <c r="D56" s="221"/>
      <c r="E56" s="220"/>
      <c r="G56" s="219">
        <f t="shared" si="1"/>
        <v>0</v>
      </c>
      <c r="H56" s="219" t="str">
        <f t="shared" si="1"/>
        <v>personnes</v>
      </c>
      <c r="I56" s="219">
        <f t="shared" si="1"/>
        <v>0</v>
      </c>
      <c r="J56" s="219">
        <f>J10</f>
        <v>0</v>
      </c>
      <c r="K56" s="218"/>
      <c r="L56" s="613"/>
      <c r="N56" s="608" t="s">
        <v>270</v>
      </c>
      <c r="O56" s="217">
        <f t="shared" ref="O56:Q58" si="4">O12</f>
        <v>0</v>
      </c>
      <c r="P56" s="216" t="str">
        <f t="shared" si="4"/>
        <v>Préciser lieu 1</v>
      </c>
      <c r="Q56" s="215">
        <f t="shared" si="4"/>
        <v>0</v>
      </c>
      <c r="R56"/>
    </row>
    <row r="57" spans="2:18" ht="14.5" x14ac:dyDescent="0.35">
      <c r="B57" s="556" t="s">
        <v>320</v>
      </c>
      <c r="C57" s="557"/>
      <c r="D57" s="558"/>
      <c r="E57" s="246">
        <f>SUM(E51:E56)</f>
        <v>0</v>
      </c>
      <c r="N57" s="609"/>
      <c r="O57" s="217">
        <f t="shared" si="4"/>
        <v>0</v>
      </c>
      <c r="P57" s="216" t="str">
        <f t="shared" si="4"/>
        <v>Préciser lieu 2</v>
      </c>
      <c r="Q57" s="215">
        <f t="shared" si="4"/>
        <v>0</v>
      </c>
      <c r="R57"/>
    </row>
    <row r="58" spans="2:18" ht="14.5" customHeight="1" x14ac:dyDescent="0.3">
      <c r="B58" s="559" t="s">
        <v>319</v>
      </c>
      <c r="C58" s="614" t="str">
        <f>C13</f>
        <v>Répétitions</v>
      </c>
      <c r="D58" s="615"/>
      <c r="E58" s="208"/>
      <c r="G58" s="542" t="s">
        <v>318</v>
      </c>
      <c r="H58" s="543"/>
      <c r="I58" s="543"/>
      <c r="J58" s="543"/>
      <c r="K58" s="543"/>
      <c r="L58" s="544"/>
      <c r="N58" s="610"/>
      <c r="O58" s="217">
        <f t="shared" si="4"/>
        <v>0</v>
      </c>
      <c r="P58" s="216" t="str">
        <f t="shared" si="4"/>
        <v>Préciser lieu 3</v>
      </c>
      <c r="Q58" s="215">
        <f t="shared" si="4"/>
        <v>0</v>
      </c>
      <c r="R58" s="214"/>
    </row>
    <row r="59" spans="2:18" ht="14.5" customHeight="1" x14ac:dyDescent="0.3">
      <c r="B59" s="559"/>
      <c r="C59" s="617">
        <f t="shared" ref="C59:C74" si="5">C14</f>
        <v>0</v>
      </c>
      <c r="D59" s="618"/>
      <c r="E59" s="208">
        <f t="shared" ref="E59:E74" si="6">E14</f>
        <v>0</v>
      </c>
      <c r="G59" s="574" t="e">
        <f>(E51+E52+E54+E55)/O63</f>
        <v>#DIV/0!</v>
      </c>
      <c r="H59" s="575"/>
      <c r="I59" s="575"/>
      <c r="J59" s="575"/>
      <c r="K59" s="575"/>
      <c r="L59" s="576"/>
      <c r="N59" s="619" t="s">
        <v>312</v>
      </c>
      <c r="O59" s="620"/>
      <c r="P59" s="621"/>
      <c r="Q59" s="247">
        <f>SUM(Q56:Q58)</f>
        <v>0</v>
      </c>
    </row>
    <row r="60" spans="2:18" ht="14.5" customHeight="1" x14ac:dyDescent="0.3">
      <c r="B60" s="559"/>
      <c r="C60" s="617">
        <f t="shared" si="5"/>
        <v>0</v>
      </c>
      <c r="D60" s="618"/>
      <c r="E60" s="208">
        <f t="shared" si="6"/>
        <v>0</v>
      </c>
      <c r="G60" s="577"/>
      <c r="H60" s="578"/>
      <c r="I60" s="578"/>
      <c r="J60" s="578"/>
      <c r="K60" s="578"/>
      <c r="L60" s="579"/>
      <c r="N60" s="536" t="s">
        <v>317</v>
      </c>
      <c r="O60" s="213">
        <f>O16</f>
        <v>0</v>
      </c>
      <c r="P60" s="212" t="s">
        <v>316</v>
      </c>
      <c r="Q60" s="616"/>
      <c r="R60" s="616">
        <f>R16</f>
        <v>0</v>
      </c>
    </row>
    <row r="61" spans="2:18" x14ac:dyDescent="0.3">
      <c r="B61" s="559"/>
      <c r="C61" s="617">
        <f t="shared" si="5"/>
        <v>0</v>
      </c>
      <c r="D61" s="618"/>
      <c r="E61" s="208">
        <f t="shared" si="6"/>
        <v>0</v>
      </c>
      <c r="G61" s="577"/>
      <c r="H61" s="578"/>
      <c r="I61" s="578"/>
      <c r="J61" s="578"/>
      <c r="K61" s="578"/>
      <c r="L61" s="579"/>
      <c r="N61" s="536"/>
      <c r="O61" s="213">
        <f t="shared" ref="O61:O64" si="7">O17</f>
        <v>0</v>
      </c>
      <c r="P61" s="212" t="s">
        <v>315</v>
      </c>
      <c r="Q61" s="616"/>
      <c r="R61" s="616"/>
    </row>
    <row r="62" spans="2:18" x14ac:dyDescent="0.3">
      <c r="B62" s="559"/>
      <c r="C62" s="617">
        <f t="shared" si="5"/>
        <v>0</v>
      </c>
      <c r="D62" s="618"/>
      <c r="E62" s="208">
        <f t="shared" si="6"/>
        <v>0</v>
      </c>
      <c r="G62" s="577"/>
      <c r="H62" s="578"/>
      <c r="I62" s="578"/>
      <c r="J62" s="578"/>
      <c r="K62" s="578"/>
      <c r="L62" s="579"/>
      <c r="N62" s="536"/>
      <c r="O62" s="213">
        <f t="shared" si="7"/>
        <v>0</v>
      </c>
      <c r="P62" s="212" t="s">
        <v>314</v>
      </c>
      <c r="Q62" s="616"/>
      <c r="R62" s="616"/>
    </row>
    <row r="63" spans="2:18" x14ac:dyDescent="0.3">
      <c r="B63" s="559"/>
      <c r="C63" s="617">
        <f t="shared" si="5"/>
        <v>0</v>
      </c>
      <c r="D63" s="618"/>
      <c r="E63" s="208">
        <f t="shared" si="6"/>
        <v>0</v>
      </c>
      <c r="G63" s="577"/>
      <c r="H63" s="578"/>
      <c r="I63" s="578"/>
      <c r="J63" s="578"/>
      <c r="K63" s="578"/>
      <c r="L63" s="579"/>
      <c r="N63" s="536"/>
      <c r="O63" s="213">
        <f t="shared" si="7"/>
        <v>0</v>
      </c>
      <c r="P63" s="212" t="s">
        <v>201</v>
      </c>
      <c r="Q63" s="616"/>
      <c r="R63" s="616"/>
    </row>
    <row r="64" spans="2:18" x14ac:dyDescent="0.3">
      <c r="B64" s="559"/>
      <c r="C64" s="617">
        <f t="shared" si="5"/>
        <v>0</v>
      </c>
      <c r="D64" s="618"/>
      <c r="E64" s="208">
        <f t="shared" si="6"/>
        <v>0</v>
      </c>
      <c r="G64" s="580"/>
      <c r="H64" s="581"/>
      <c r="I64" s="581"/>
      <c r="J64" s="581"/>
      <c r="K64" s="581"/>
      <c r="L64" s="582"/>
      <c r="N64" s="536"/>
      <c r="O64" s="213">
        <f t="shared" si="7"/>
        <v>0</v>
      </c>
      <c r="P64" s="212" t="s">
        <v>313</v>
      </c>
      <c r="Q64" s="616"/>
      <c r="R64" s="616"/>
    </row>
    <row r="65" spans="2:17" x14ac:dyDescent="0.3">
      <c r="B65" s="559"/>
      <c r="C65" s="617">
        <f t="shared" si="5"/>
        <v>0</v>
      </c>
      <c r="D65" s="618"/>
      <c r="E65" s="208">
        <f t="shared" si="6"/>
        <v>0</v>
      </c>
      <c r="G65" s="542" t="s">
        <v>28</v>
      </c>
      <c r="H65" s="543"/>
      <c r="I65" s="543"/>
      <c r="J65" s="543"/>
      <c r="K65" s="543"/>
      <c r="L65" s="544"/>
      <c r="N65" s="556" t="s">
        <v>309</v>
      </c>
      <c r="O65" s="557"/>
      <c r="P65" s="558"/>
      <c r="Q65" s="246">
        <f>SUM(R60)</f>
        <v>0</v>
      </c>
    </row>
    <row r="66" spans="2:17" x14ac:dyDescent="0.3">
      <c r="B66" s="559"/>
      <c r="C66" s="614" t="str">
        <f t="shared" si="5"/>
        <v>Représentations</v>
      </c>
      <c r="D66" s="615"/>
      <c r="E66" s="208"/>
      <c r="G66" s="574"/>
      <c r="H66" s="575"/>
      <c r="I66" s="575"/>
      <c r="J66" s="575"/>
      <c r="K66" s="575"/>
      <c r="L66" s="576"/>
      <c r="N66" s="548" t="s">
        <v>310</v>
      </c>
      <c r="O66" s="209"/>
      <c r="P66" s="211" t="str">
        <f>P25</f>
        <v>Cession</v>
      </c>
      <c r="Q66" s="208">
        <f>Q25</f>
        <v>0</v>
      </c>
    </row>
    <row r="67" spans="2:17" x14ac:dyDescent="0.3">
      <c r="B67" s="559"/>
      <c r="C67" s="617">
        <f t="shared" si="5"/>
        <v>0</v>
      </c>
      <c r="D67" s="618"/>
      <c r="E67" s="208">
        <f t="shared" si="6"/>
        <v>0</v>
      </c>
      <c r="G67" s="577"/>
      <c r="H67" s="578"/>
      <c r="I67" s="578"/>
      <c r="J67" s="578"/>
      <c r="K67" s="578"/>
      <c r="L67" s="579"/>
      <c r="N67" s="549"/>
      <c r="O67" s="209"/>
      <c r="P67" s="211" t="str">
        <f t="shared" ref="P67:Q72" si="8">P26</f>
        <v>Coproduction</v>
      </c>
      <c r="Q67" s="208">
        <f t="shared" si="8"/>
        <v>0</v>
      </c>
    </row>
    <row r="68" spans="2:17" x14ac:dyDescent="0.3">
      <c r="B68" s="559"/>
      <c r="C68" s="617">
        <f t="shared" si="5"/>
        <v>0</v>
      </c>
      <c r="D68" s="618"/>
      <c r="E68" s="208">
        <f t="shared" si="6"/>
        <v>0</v>
      </c>
      <c r="G68" s="577"/>
      <c r="H68" s="578"/>
      <c r="I68" s="578"/>
      <c r="J68" s="578"/>
      <c r="K68" s="578"/>
      <c r="L68" s="579"/>
      <c r="N68" s="549"/>
      <c r="O68" s="209"/>
      <c r="P68" s="211" t="str">
        <f t="shared" si="8"/>
        <v>Subventions publiques fléchées sur le projet</v>
      </c>
      <c r="Q68" s="208">
        <f>Q27</f>
        <v>0</v>
      </c>
    </row>
    <row r="69" spans="2:17" x14ac:dyDescent="0.3">
      <c r="B69" s="559"/>
      <c r="C69" s="617">
        <f t="shared" si="5"/>
        <v>0</v>
      </c>
      <c r="D69" s="618"/>
      <c r="E69" s="208">
        <f t="shared" si="6"/>
        <v>0</v>
      </c>
      <c r="G69" s="577"/>
      <c r="H69" s="578"/>
      <c r="I69" s="578"/>
      <c r="J69" s="578"/>
      <c r="K69" s="578"/>
      <c r="L69" s="579"/>
      <c r="N69" s="549"/>
      <c r="O69" s="209"/>
      <c r="P69" s="211" t="str">
        <f t="shared" si="8"/>
        <v>Org. privés de soutien à la créa et à la diff.</v>
      </c>
      <c r="Q69" s="208">
        <f t="shared" si="8"/>
        <v>0</v>
      </c>
    </row>
    <row r="70" spans="2:17" x14ac:dyDescent="0.3">
      <c r="B70" s="559"/>
      <c r="C70" s="617">
        <f t="shared" si="5"/>
        <v>0</v>
      </c>
      <c r="D70" s="618"/>
      <c r="E70" s="208">
        <f t="shared" si="6"/>
        <v>0</v>
      </c>
      <c r="G70" s="577"/>
      <c r="H70" s="578"/>
      <c r="I70" s="578"/>
      <c r="J70" s="578"/>
      <c r="K70" s="578"/>
      <c r="L70" s="579"/>
      <c r="N70" s="549"/>
      <c r="O70" s="209"/>
      <c r="P70" s="211" t="str">
        <f t="shared" si="8"/>
        <v>Soutiens privés</v>
      </c>
      <c r="Q70" s="208">
        <f t="shared" si="8"/>
        <v>0</v>
      </c>
    </row>
    <row r="71" spans="2:17" x14ac:dyDescent="0.3">
      <c r="B71" s="559"/>
      <c r="C71" s="614" t="str">
        <f t="shared" si="5"/>
        <v>Action culturelle</v>
      </c>
      <c r="D71" s="615"/>
      <c r="E71" s="208"/>
      <c r="G71" s="577"/>
      <c r="H71" s="578"/>
      <c r="I71" s="578"/>
      <c r="J71" s="578"/>
      <c r="K71" s="578"/>
      <c r="L71" s="579"/>
      <c r="N71" s="549"/>
      <c r="O71" s="209"/>
      <c r="P71" s="211"/>
      <c r="Q71" s="208"/>
    </row>
    <row r="72" spans="2:17" x14ac:dyDescent="0.3">
      <c r="B72" s="559"/>
      <c r="C72" s="617">
        <f t="shared" si="5"/>
        <v>0</v>
      </c>
      <c r="D72" s="618"/>
      <c r="E72" s="208">
        <f t="shared" si="6"/>
        <v>0</v>
      </c>
      <c r="G72" s="577"/>
      <c r="H72" s="578"/>
      <c r="I72" s="578"/>
      <c r="J72" s="578"/>
      <c r="K72" s="578"/>
      <c r="L72" s="579"/>
      <c r="N72" s="549"/>
      <c r="O72" s="209"/>
      <c r="P72" s="211" t="str">
        <f t="shared" si="8"/>
        <v>Autres sources de financement</v>
      </c>
      <c r="Q72" s="208">
        <f t="shared" ref="Q72" si="9">Q31</f>
        <v>0</v>
      </c>
    </row>
    <row r="73" spans="2:17" x14ac:dyDescent="0.3">
      <c r="B73" s="559"/>
      <c r="C73" s="617">
        <f t="shared" si="5"/>
        <v>0</v>
      </c>
      <c r="D73" s="618"/>
      <c r="E73" s="208">
        <f t="shared" si="6"/>
        <v>0</v>
      </c>
      <c r="G73" s="577"/>
      <c r="H73" s="578"/>
      <c r="I73" s="578"/>
      <c r="J73" s="578"/>
      <c r="K73" s="578"/>
      <c r="L73" s="579"/>
      <c r="N73" s="549"/>
      <c r="O73" s="209"/>
      <c r="P73" s="210"/>
      <c r="Q73" s="208"/>
    </row>
    <row r="74" spans="2:17" ht="14.5" customHeight="1" x14ac:dyDescent="0.3">
      <c r="B74" s="559"/>
      <c r="C74" s="617">
        <f t="shared" si="5"/>
        <v>0</v>
      </c>
      <c r="D74" s="618"/>
      <c r="E74" s="208">
        <f t="shared" si="6"/>
        <v>0</v>
      </c>
      <c r="G74" s="577"/>
      <c r="H74" s="578"/>
      <c r="I74" s="578"/>
      <c r="J74" s="578"/>
      <c r="K74" s="578"/>
      <c r="L74" s="579"/>
      <c r="N74" s="550"/>
      <c r="O74" s="209"/>
      <c r="P74" s="209"/>
      <c r="Q74" s="208"/>
    </row>
    <row r="75" spans="2:17" ht="13.5" customHeight="1" x14ac:dyDescent="0.3">
      <c r="B75" s="556" t="s">
        <v>312</v>
      </c>
      <c r="C75" s="557"/>
      <c r="D75" s="558"/>
      <c r="E75" s="246">
        <f>SUM(E58:E74)</f>
        <v>0</v>
      </c>
      <c r="G75" s="580"/>
      <c r="H75" s="581"/>
      <c r="I75" s="581"/>
      <c r="J75" s="581"/>
      <c r="K75" s="581"/>
      <c r="L75" s="582"/>
      <c r="N75" s="556" t="s">
        <v>309</v>
      </c>
      <c r="O75" s="557"/>
      <c r="P75" s="558"/>
      <c r="Q75" s="246">
        <f>SUM(Q66:Q72)</f>
        <v>0</v>
      </c>
    </row>
    <row r="76" spans="2:17" x14ac:dyDescent="0.3">
      <c r="B76" s="573" t="s">
        <v>311</v>
      </c>
      <c r="C76" s="562" t="str">
        <f>C31</f>
        <v>Répétitions</v>
      </c>
      <c r="D76" s="562"/>
      <c r="E76" s="208"/>
      <c r="G76" s="600" t="s">
        <v>308</v>
      </c>
      <c r="H76" s="601"/>
      <c r="I76" s="601"/>
      <c r="J76" s="601"/>
      <c r="K76" s="601"/>
      <c r="L76" s="602"/>
      <c r="N76" s="567" t="s">
        <v>4</v>
      </c>
      <c r="O76" s="568"/>
      <c r="P76" s="569"/>
      <c r="Q76" s="248">
        <f>Q55+Q59+Q65+Q75</f>
        <v>0</v>
      </c>
    </row>
    <row r="77" spans="2:17" x14ac:dyDescent="0.3">
      <c r="B77" s="573"/>
      <c r="C77" s="560">
        <f t="shared" ref="C77:C89" si="10">C32</f>
        <v>0</v>
      </c>
      <c r="D77" s="560"/>
      <c r="E77" s="208">
        <f t="shared" ref="E77:E89" si="11">E32</f>
        <v>0</v>
      </c>
      <c r="G77" s="627"/>
      <c r="H77" s="628"/>
      <c r="I77" s="628"/>
      <c r="J77" s="628"/>
      <c r="K77" s="628"/>
      <c r="L77" s="629"/>
      <c r="N77" s="630" t="s">
        <v>306</v>
      </c>
      <c r="O77" s="631"/>
      <c r="P77" s="632"/>
      <c r="Q77" s="249">
        <f>E93-Q76</f>
        <v>0</v>
      </c>
    </row>
    <row r="78" spans="2:17" x14ac:dyDescent="0.3">
      <c r="B78" s="573"/>
      <c r="C78" s="560">
        <f t="shared" si="10"/>
        <v>0</v>
      </c>
      <c r="D78" s="560"/>
      <c r="E78" s="208">
        <f t="shared" si="11"/>
        <v>0</v>
      </c>
    </row>
    <row r="79" spans="2:17" x14ac:dyDescent="0.3">
      <c r="B79" s="573"/>
      <c r="C79" s="560">
        <f t="shared" si="10"/>
        <v>0</v>
      </c>
      <c r="D79" s="560"/>
      <c r="E79" s="208">
        <f t="shared" si="11"/>
        <v>0</v>
      </c>
    </row>
    <row r="80" spans="2:17" ht="14.15" customHeight="1" x14ac:dyDescent="0.3">
      <c r="B80" s="573"/>
      <c r="C80" s="560">
        <f t="shared" si="10"/>
        <v>0</v>
      </c>
      <c r="D80" s="560"/>
      <c r="E80" s="208">
        <f t="shared" si="11"/>
        <v>0</v>
      </c>
    </row>
    <row r="81" spans="1:17" x14ac:dyDescent="0.3">
      <c r="B81" s="573"/>
      <c r="C81" s="562" t="str">
        <f t="shared" si="10"/>
        <v>Représentations</v>
      </c>
      <c r="D81" s="562"/>
      <c r="E81" s="208"/>
    </row>
    <row r="82" spans="1:17" x14ac:dyDescent="0.3">
      <c r="B82" s="573"/>
      <c r="C82" s="560">
        <f t="shared" si="10"/>
        <v>0</v>
      </c>
      <c r="D82" s="560"/>
      <c r="E82" s="208">
        <f t="shared" si="11"/>
        <v>0</v>
      </c>
    </row>
    <row r="83" spans="1:17" x14ac:dyDescent="0.3">
      <c r="B83" s="573"/>
      <c r="C83" s="560">
        <f t="shared" si="10"/>
        <v>0</v>
      </c>
      <c r="D83" s="560"/>
      <c r="E83" s="208">
        <f t="shared" si="11"/>
        <v>0</v>
      </c>
    </row>
    <row r="84" spans="1:17" x14ac:dyDescent="0.3">
      <c r="B84" s="573"/>
      <c r="C84" s="560">
        <f t="shared" si="10"/>
        <v>0</v>
      </c>
      <c r="D84" s="560"/>
      <c r="E84" s="208">
        <f t="shared" si="11"/>
        <v>0</v>
      </c>
    </row>
    <row r="85" spans="1:17" x14ac:dyDescent="0.3">
      <c r="B85" s="573"/>
      <c r="C85" s="560">
        <f t="shared" si="10"/>
        <v>0</v>
      </c>
      <c r="D85" s="560"/>
      <c r="E85" s="208">
        <f t="shared" si="11"/>
        <v>0</v>
      </c>
    </row>
    <row r="86" spans="1:17" x14ac:dyDescent="0.3">
      <c r="B86" s="573"/>
      <c r="C86" s="562" t="str">
        <f t="shared" si="10"/>
        <v>Action culturelle</v>
      </c>
      <c r="D86" s="562"/>
      <c r="E86" s="208"/>
    </row>
    <row r="87" spans="1:17" x14ac:dyDescent="0.3">
      <c r="B87" s="573"/>
      <c r="C87" s="560">
        <f t="shared" si="10"/>
        <v>0</v>
      </c>
      <c r="D87" s="560"/>
      <c r="E87" s="208">
        <f t="shared" si="11"/>
        <v>0</v>
      </c>
    </row>
    <row r="88" spans="1:17" x14ac:dyDescent="0.3">
      <c r="B88" s="573"/>
      <c r="C88" s="560">
        <f t="shared" si="10"/>
        <v>0</v>
      </c>
      <c r="D88" s="560"/>
      <c r="E88" s="208">
        <f t="shared" si="11"/>
        <v>0</v>
      </c>
    </row>
    <row r="89" spans="1:17" x14ac:dyDescent="0.3">
      <c r="B89" s="573"/>
      <c r="C89" s="560">
        <f t="shared" si="10"/>
        <v>0</v>
      </c>
      <c r="D89" s="560"/>
      <c r="E89" s="208">
        <f t="shared" si="11"/>
        <v>0</v>
      </c>
    </row>
    <row r="90" spans="1:17" x14ac:dyDescent="0.3">
      <c r="B90" s="556" t="s">
        <v>309</v>
      </c>
      <c r="C90" s="557"/>
      <c r="D90" s="558"/>
      <c r="E90" s="246">
        <f>SUM(E76:E89)</f>
        <v>0</v>
      </c>
    </row>
    <row r="91" spans="1:17" ht="14.5" thickBot="1" x14ac:dyDescent="0.35">
      <c r="B91" s="624" t="s">
        <v>307</v>
      </c>
      <c r="C91" s="625"/>
      <c r="D91" s="626"/>
      <c r="E91" s="248">
        <f>E57+E75+E90</f>
        <v>0</v>
      </c>
    </row>
    <row r="92" spans="1:17" ht="28.5" thickBot="1" x14ac:dyDescent="0.35">
      <c r="B92" s="207" t="s">
        <v>431</v>
      </c>
      <c r="C92" s="622"/>
      <c r="D92" s="623"/>
      <c r="E92" s="206">
        <f>E91*20%</f>
        <v>0</v>
      </c>
    </row>
    <row r="93" spans="1:17" ht="14" customHeight="1" x14ac:dyDescent="0.3">
      <c r="A93" s="429" t="s">
        <v>430</v>
      </c>
      <c r="B93" s="537" t="s">
        <v>305</v>
      </c>
      <c r="C93" s="538"/>
      <c r="D93" s="539"/>
      <c r="E93" s="248">
        <f>(E91+E92)</f>
        <v>0</v>
      </c>
    </row>
    <row r="94" spans="1:17" x14ac:dyDescent="0.3">
      <c r="A94" s="429"/>
      <c r="B94" s="429"/>
      <c r="C94" s="429"/>
      <c r="D94" s="429"/>
      <c r="E94" s="429"/>
      <c r="F94" s="429"/>
      <c r="G94" s="429"/>
      <c r="H94" s="429"/>
      <c r="I94" s="429"/>
      <c r="J94" s="429"/>
      <c r="K94" s="429"/>
      <c r="L94" s="429"/>
      <c r="M94" s="429"/>
      <c r="N94" s="429"/>
      <c r="O94" s="429"/>
      <c r="P94" s="429"/>
      <c r="Q94" s="429"/>
    </row>
    <row r="95" spans="1:17" x14ac:dyDescent="0.3">
      <c r="A95" s="429"/>
      <c r="B95" s="429"/>
      <c r="C95" s="429"/>
      <c r="D95" s="429"/>
      <c r="E95" s="429"/>
      <c r="F95" s="429"/>
      <c r="G95" s="429"/>
      <c r="H95" s="429"/>
      <c r="I95" s="429"/>
      <c r="J95" s="429"/>
      <c r="K95" s="429"/>
      <c r="L95" s="429"/>
      <c r="M95" s="429"/>
      <c r="N95" s="429"/>
      <c r="O95" s="429"/>
      <c r="P95" s="429"/>
      <c r="Q95" s="429"/>
    </row>
    <row r="96" spans="1:17" x14ac:dyDescent="0.3">
      <c r="A96" s="429"/>
      <c r="B96" s="429"/>
      <c r="C96" s="429"/>
      <c r="D96" s="429"/>
      <c r="E96" s="429"/>
      <c r="F96" s="429"/>
      <c r="G96" s="429"/>
      <c r="H96" s="429"/>
      <c r="I96" s="429"/>
      <c r="J96" s="429"/>
      <c r="K96" s="429"/>
      <c r="L96" s="429"/>
      <c r="M96" s="429"/>
      <c r="N96" s="429"/>
      <c r="O96" s="429"/>
      <c r="P96" s="429"/>
      <c r="Q96" s="429"/>
    </row>
    <row r="97" spans="1:17" x14ac:dyDescent="0.3">
      <c r="A97" s="429"/>
      <c r="B97" s="429"/>
      <c r="C97" s="429"/>
      <c r="D97" s="429"/>
      <c r="E97" s="429"/>
      <c r="F97" s="429"/>
      <c r="G97" s="429"/>
      <c r="H97" s="429"/>
      <c r="I97" s="429"/>
      <c r="J97" s="429"/>
      <c r="K97" s="429"/>
      <c r="L97" s="429"/>
      <c r="M97" s="429"/>
      <c r="N97" s="429"/>
      <c r="O97" s="429"/>
      <c r="P97" s="429"/>
      <c r="Q97" s="429"/>
    </row>
    <row r="98" spans="1:17" x14ac:dyDescent="0.3">
      <c r="A98" s="429"/>
      <c r="B98" s="429"/>
      <c r="C98" s="429"/>
      <c r="D98" s="429"/>
      <c r="E98" s="429"/>
      <c r="F98" s="429"/>
      <c r="G98" s="429"/>
      <c r="H98" s="429"/>
      <c r="I98" s="429"/>
      <c r="J98" s="429"/>
      <c r="K98" s="429"/>
      <c r="L98" s="429"/>
      <c r="M98" s="429"/>
      <c r="N98" s="429"/>
      <c r="O98" s="429"/>
      <c r="P98" s="429"/>
      <c r="Q98" s="429"/>
    </row>
    <row r="99" spans="1:17" x14ac:dyDescent="0.3">
      <c r="B99" s="429"/>
      <c r="C99" s="429"/>
      <c r="D99" s="429"/>
      <c r="E99" s="429"/>
      <c r="F99" s="429"/>
      <c r="G99" s="429"/>
      <c r="H99" s="429"/>
      <c r="I99" s="429"/>
      <c r="J99" s="429"/>
      <c r="K99" s="429"/>
      <c r="L99" s="429"/>
      <c r="M99" s="429"/>
      <c r="N99" s="429"/>
      <c r="O99" s="429"/>
      <c r="P99" s="429"/>
      <c r="Q99" s="429"/>
    </row>
  </sheetData>
  <dataConsolidate/>
  <customSheetViews>
    <customSheetView guid="{8F3357F8-331C-48B4-BC4B-B2C3BDCED09C}" topLeftCell="A16">
      <selection activeCell="Q6" sqref="Q6"/>
      <pageMargins left="0.7" right="0.7" top="0.75" bottom="0.75" header="0.3" footer="0.3"/>
      <pageSetup paperSize="9" orientation="portrait" horizontalDpi="300" verticalDpi="300" r:id="rId1"/>
    </customSheetView>
    <customSheetView guid="{D31424B4-51D9-40E4-8BCE-258C6C0EFC97}" topLeftCell="A16">
      <selection activeCell="Q6" sqref="Q6"/>
      <pageMargins left="0.7" right="0.7" top="0.75" bottom="0.75" header="0.3" footer="0.3"/>
      <pageSetup paperSize="9" orientation="portrait" horizontalDpi="300" verticalDpi="300" r:id="rId2"/>
    </customSheetView>
    <customSheetView guid="{2D2DBE93-9DD1-4706-AB7C-3E2998160056}" topLeftCell="A16">
      <selection activeCell="Q6" sqref="Q6"/>
      <pageMargins left="0.7" right="0.7" top="0.75" bottom="0.75" header="0.3" footer="0.3"/>
      <pageSetup paperSize="9" orientation="portrait" horizontalDpi="300" verticalDpi="300" r:id="rId3"/>
    </customSheetView>
  </customSheetViews>
  <mergeCells count="130">
    <mergeCell ref="C92:D92"/>
    <mergeCell ref="B90:D90"/>
    <mergeCell ref="N75:P75"/>
    <mergeCell ref="G76:L76"/>
    <mergeCell ref="N76:P76"/>
    <mergeCell ref="B91:D91"/>
    <mergeCell ref="G77:L77"/>
    <mergeCell ref="N77:P77"/>
    <mergeCell ref="C85:D85"/>
    <mergeCell ref="C86:D86"/>
    <mergeCell ref="C87:D87"/>
    <mergeCell ref="C88:D88"/>
    <mergeCell ref="C89:D89"/>
    <mergeCell ref="B76:B89"/>
    <mergeCell ref="G65:L65"/>
    <mergeCell ref="N65:P65"/>
    <mergeCell ref="C81:D81"/>
    <mergeCell ref="G66:L75"/>
    <mergeCell ref="C82:D82"/>
    <mergeCell ref="C83:D83"/>
    <mergeCell ref="C84:D84"/>
    <mergeCell ref="C76:D76"/>
    <mergeCell ref="C74:D74"/>
    <mergeCell ref="C65:D65"/>
    <mergeCell ref="C66:D66"/>
    <mergeCell ref="C67:D67"/>
    <mergeCell ref="C68:D68"/>
    <mergeCell ref="C69:D69"/>
    <mergeCell ref="C70:D70"/>
    <mergeCell ref="C71:D71"/>
    <mergeCell ref="C72:D72"/>
    <mergeCell ref="C73:D73"/>
    <mergeCell ref="C78:D78"/>
    <mergeCell ref="C79:D79"/>
    <mergeCell ref="C80:D80"/>
    <mergeCell ref="B57:D57"/>
    <mergeCell ref="C58:D58"/>
    <mergeCell ref="C40:D40"/>
    <mergeCell ref="Q60:Q64"/>
    <mergeCell ref="R60:R64"/>
    <mergeCell ref="C61:D61"/>
    <mergeCell ref="C62:D62"/>
    <mergeCell ref="C63:D63"/>
    <mergeCell ref="C64:D64"/>
    <mergeCell ref="C59:D59"/>
    <mergeCell ref="G59:L64"/>
    <mergeCell ref="N59:P59"/>
    <mergeCell ref="C60:D60"/>
    <mergeCell ref="N60:N64"/>
    <mergeCell ref="R10:T11"/>
    <mergeCell ref="B12:D12"/>
    <mergeCell ref="N11:P11"/>
    <mergeCell ref="B13:B29"/>
    <mergeCell ref="C13:D13"/>
    <mergeCell ref="N12:N14"/>
    <mergeCell ref="C14:D14"/>
    <mergeCell ref="C15:D15"/>
    <mergeCell ref="C16:D16"/>
    <mergeCell ref="N15:P15"/>
    <mergeCell ref="C26:D26"/>
    <mergeCell ref="C24:D24"/>
    <mergeCell ref="C25:D25"/>
    <mergeCell ref="C28:D28"/>
    <mergeCell ref="C17:D17"/>
    <mergeCell ref="G14:L14"/>
    <mergeCell ref="C27:D27"/>
    <mergeCell ref="C29:D29"/>
    <mergeCell ref="C21:D21"/>
    <mergeCell ref="C23:D23"/>
    <mergeCell ref="C18:D18"/>
    <mergeCell ref="G15:L26"/>
    <mergeCell ref="C19:D19"/>
    <mergeCell ref="C20:D20"/>
    <mergeCell ref="N66:N74"/>
    <mergeCell ref="N24:P24"/>
    <mergeCell ref="N16:N23"/>
    <mergeCell ref="B2:L2"/>
    <mergeCell ref="B4:E4"/>
    <mergeCell ref="J4:L4"/>
    <mergeCell ref="N4:Q4"/>
    <mergeCell ref="C5:C7"/>
    <mergeCell ref="N5:N10"/>
    <mergeCell ref="J50:L50"/>
    <mergeCell ref="N50:Q50"/>
    <mergeCell ref="C43:D43"/>
    <mergeCell ref="C44:D44"/>
    <mergeCell ref="N38:P38"/>
    <mergeCell ref="B45:D45"/>
    <mergeCell ref="G42:L42"/>
    <mergeCell ref="N39:P39"/>
    <mergeCell ref="B51:B56"/>
    <mergeCell ref="C51:C53"/>
    <mergeCell ref="L51:L56"/>
    <mergeCell ref="N51:N54"/>
    <mergeCell ref="C54:C56"/>
    <mergeCell ref="N55:P55"/>
    <mergeCell ref="N56:N58"/>
    <mergeCell ref="G43:L43"/>
    <mergeCell ref="N40:P40"/>
    <mergeCell ref="B50:E50"/>
    <mergeCell ref="C22:D22"/>
    <mergeCell ref="G27:L27"/>
    <mergeCell ref="B31:B44"/>
    <mergeCell ref="C31:D31"/>
    <mergeCell ref="G28:L41"/>
    <mergeCell ref="C32:D32"/>
    <mergeCell ref="C8:C10"/>
    <mergeCell ref="B93:D93"/>
    <mergeCell ref="C11:D11"/>
    <mergeCell ref="G58:L58"/>
    <mergeCell ref="B48:Q48"/>
    <mergeCell ref="B5:B11"/>
    <mergeCell ref="L5:L11"/>
    <mergeCell ref="Q16:Q23"/>
    <mergeCell ref="R16:R23"/>
    <mergeCell ref="N25:N37"/>
    <mergeCell ref="B75:D75"/>
    <mergeCell ref="B58:B74"/>
    <mergeCell ref="C77:D77"/>
    <mergeCell ref="C33:D33"/>
    <mergeCell ref="C34:D34"/>
    <mergeCell ref="C35:D35"/>
    <mergeCell ref="C36:D36"/>
    <mergeCell ref="C37:D37"/>
    <mergeCell ref="C38:D38"/>
    <mergeCell ref="B30:D30"/>
    <mergeCell ref="C42:D42"/>
    <mergeCell ref="C39:D39"/>
    <mergeCell ref="C41:D41"/>
    <mergeCell ref="B46:D46"/>
  </mergeCells>
  <conditionalFormatting sqref="G43:L43">
    <cfRule type="cellIs" dxfId="103" priority="1" operator="lessThan">
      <formula>0</formula>
    </cfRule>
    <cfRule type="cellIs" dxfId="102" priority="2" operator="greaterThan">
      <formula>0</formula>
    </cfRule>
    <cfRule type="cellIs" dxfId="101" priority="7" operator="equal">
      <formula>0</formula>
    </cfRule>
  </conditionalFormatting>
  <conditionalFormatting sqref="O25:O37">
    <cfRule type="containsText" dxfId="100" priority="5" operator="containsText" text="EA">
      <formula>NOT(ISERROR(SEARCH("EA",O25)))</formula>
    </cfRule>
    <cfRule type="containsText" dxfId="99" priority="6" operator="containsText" text="AD">
      <formula>NOT(ISERROR(SEARCH("AD",O25)))</formula>
    </cfRule>
  </conditionalFormatting>
  <conditionalFormatting sqref="O66:O74">
    <cfRule type="containsText" dxfId="98" priority="3" operator="containsText" text="EA">
      <formula>NOT(ISERROR(SEARCH("EA",O66)))</formula>
    </cfRule>
    <cfRule type="containsText" dxfId="97" priority="4" operator="containsText" text="AD">
      <formula>NOT(ISERROR(SEARCH("AD",O66)))</formula>
    </cfRule>
  </conditionalFormatting>
  <pageMargins left="0.7" right="0.7" top="0.75" bottom="0.75" header="0.3" footer="0.3"/>
  <pageSetup paperSize="9" orientation="portrait" horizontalDpi="300" verticalDpi="300" r:id="rId4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D3803-EEA2-4B6B-9CF5-305FCF9724F9}">
  <dimension ref="B2:M182"/>
  <sheetViews>
    <sheetView showGridLines="0" zoomScale="60" zoomScaleNormal="60" workbookViewId="0">
      <selection activeCell="C16" sqref="C16"/>
    </sheetView>
  </sheetViews>
  <sheetFormatPr baseColWidth="10" defaultColWidth="10.81640625" defaultRowHeight="21.5" x14ac:dyDescent="0.35"/>
  <cols>
    <col min="1" max="1" width="4.26953125" style="32" customWidth="1"/>
    <col min="2" max="2" width="159.54296875" style="44" customWidth="1"/>
    <col min="3" max="3" width="67" style="32" customWidth="1"/>
    <col min="4" max="4" width="118.1796875" style="32" customWidth="1"/>
    <col min="5" max="5" width="9.453125" style="32" customWidth="1"/>
    <col min="6" max="6" width="10.81640625" style="277"/>
    <col min="7" max="7" width="56.81640625" style="277" customWidth="1"/>
    <col min="8" max="8" width="10.81640625" style="277"/>
    <col min="9" max="9" width="10.81640625" style="32" customWidth="1"/>
    <col min="10" max="16384" width="10.81640625" style="32"/>
  </cols>
  <sheetData>
    <row r="2" spans="2:5" ht="18.5" x14ac:dyDescent="0.35">
      <c r="B2" s="43"/>
      <c r="C2" s="43"/>
    </row>
    <row r="3" spans="2:5" ht="18.5" x14ac:dyDescent="0.35">
      <c r="B3" s="43"/>
      <c r="C3" s="43"/>
    </row>
    <row r="4" spans="2:5" ht="18.5" x14ac:dyDescent="0.35">
      <c r="B4" s="43"/>
      <c r="C4" s="43"/>
      <c r="D4" s="38"/>
    </row>
    <row r="5" spans="2:5" ht="18.5" x14ac:dyDescent="0.35">
      <c r="B5" s="43"/>
      <c r="C5" s="43"/>
      <c r="D5" s="38"/>
    </row>
    <row r="6" spans="2:5" ht="18.5" x14ac:dyDescent="0.35">
      <c r="B6" s="43"/>
      <c r="C6" s="43"/>
      <c r="D6" s="38"/>
    </row>
    <row r="7" spans="2:5" x14ac:dyDescent="0.35">
      <c r="B7" s="43"/>
      <c r="C7" s="43"/>
      <c r="D7" s="75" t="s">
        <v>118</v>
      </c>
    </row>
    <row r="8" spans="2:5" ht="18.5" x14ac:dyDescent="0.35">
      <c r="B8" s="43"/>
      <c r="C8" s="43"/>
      <c r="D8" s="38"/>
    </row>
    <row r="9" spans="2:5" ht="31.5" customHeight="1" x14ac:dyDescent="0.35">
      <c r="B9" s="43"/>
      <c r="C9" s="43"/>
      <c r="D9" s="74" t="s">
        <v>429</v>
      </c>
    </row>
    <row r="10" spans="2:5" x14ac:dyDescent="0.35">
      <c r="B10" s="43"/>
      <c r="C10" s="43"/>
      <c r="D10" s="271" t="s">
        <v>343</v>
      </c>
    </row>
    <row r="11" spans="2:5" ht="24" x14ac:dyDescent="0.35">
      <c r="B11" s="43"/>
      <c r="C11" s="43"/>
      <c r="D11" s="76" t="s">
        <v>344</v>
      </c>
    </row>
    <row r="12" spans="2:5" ht="18.5" x14ac:dyDescent="0.35">
      <c r="B12" s="43"/>
      <c r="C12" s="43"/>
    </row>
    <row r="13" spans="2:5" ht="22" thickBot="1" x14ac:dyDescent="0.4">
      <c r="C13" s="44"/>
      <c r="D13" s="38"/>
      <c r="E13" s="34"/>
    </row>
    <row r="14" spans="2:5" ht="28" thickBot="1" x14ac:dyDescent="0.4">
      <c r="C14" s="44"/>
      <c r="D14" s="72" t="s">
        <v>80</v>
      </c>
      <c r="E14" s="34"/>
    </row>
    <row r="15" spans="2:5" x14ac:dyDescent="0.35">
      <c r="C15" s="44"/>
      <c r="D15" s="38"/>
      <c r="E15" s="34"/>
    </row>
    <row r="16" spans="2:5" ht="24" x14ac:dyDescent="0.35">
      <c r="C16" s="44"/>
      <c r="D16" s="258" t="s">
        <v>81</v>
      </c>
      <c r="E16" s="34"/>
    </row>
    <row r="17" spans="3:7" x14ac:dyDescent="0.35">
      <c r="C17" s="44"/>
      <c r="D17" s="38"/>
      <c r="E17" s="34"/>
    </row>
    <row r="18" spans="3:7" ht="48" customHeight="1" x14ac:dyDescent="0.35">
      <c r="C18" s="44" t="s">
        <v>141</v>
      </c>
      <c r="D18" s="278" t="str">
        <f>IF('FORMULAIRE RESIDENCE CREATION'!C18="","",'FORMULAIRE RESIDENCE CREATION'!C18)</f>
        <v/>
      </c>
      <c r="E18" s="35" t="str">
        <f>IF(D18="","","P")</f>
        <v/>
      </c>
    </row>
    <row r="19" spans="3:7" x14ac:dyDescent="0.35">
      <c r="C19" s="44"/>
      <c r="D19" s="38"/>
      <c r="E19" s="34"/>
    </row>
    <row r="20" spans="3:7" ht="58.5" customHeight="1" x14ac:dyDescent="0.35">
      <c r="C20" s="44" t="s">
        <v>200</v>
      </c>
      <c r="D20" s="275" t="str">
        <f>IF('FORMULAIRE RESIDENCE CREATION'!E35="","",'FORMULAIRE RESIDENCE CREATION'!E35)</f>
        <v/>
      </c>
      <c r="E20" s="276" t="str">
        <f>IF(D20="","","P")</f>
        <v/>
      </c>
    </row>
    <row r="21" spans="3:7" x14ac:dyDescent="0.35">
      <c r="C21" s="44"/>
      <c r="D21" s="38"/>
      <c r="E21" s="34"/>
    </row>
    <row r="22" spans="3:7" ht="48" customHeight="1" x14ac:dyDescent="0.35">
      <c r="C22" s="44" t="s">
        <v>140</v>
      </c>
      <c r="D22" s="275" t="str">
        <f>IF('FORMULAIRE RESIDENCE CREATION'!C70="","",'FORMULAIRE RESIDENCE CREATION'!C70)</f>
        <v/>
      </c>
      <c r="E22" s="276" t="str">
        <f>IF(D22="","","P")</f>
        <v/>
      </c>
    </row>
    <row r="23" spans="3:7" x14ac:dyDescent="0.35">
      <c r="C23" s="44"/>
      <c r="D23" s="38"/>
      <c r="E23" s="34"/>
    </row>
    <row r="24" spans="3:7" ht="48" customHeight="1" x14ac:dyDescent="0.35">
      <c r="C24" s="44" t="s">
        <v>142</v>
      </c>
      <c r="D24" s="275" t="str">
        <f>G24</f>
        <v/>
      </c>
      <c r="E24" s="35" t="str">
        <f>IF(D24="","","P")</f>
        <v/>
      </c>
      <c r="G24" s="332" t="str">
        <f>'FORMULAIRE RESIDENCE CREATION'!E72</f>
        <v/>
      </c>
    </row>
    <row r="25" spans="3:7" x14ac:dyDescent="0.35">
      <c r="C25" s="44"/>
      <c r="D25" s="38"/>
      <c r="E25" s="34"/>
    </row>
    <row r="26" spans="3:7" ht="48" customHeight="1" x14ac:dyDescent="0.35">
      <c r="C26" s="44" t="s">
        <v>143</v>
      </c>
      <c r="D26" s="275" t="str">
        <f>G26</f>
        <v/>
      </c>
      <c r="E26" s="35" t="str">
        <f>IF(D26="","","P")</f>
        <v/>
      </c>
      <c r="F26" s="333"/>
      <c r="G26" s="334" t="str">
        <f>'FORMULAIRE RESIDENCE CREATION'!E107</f>
        <v/>
      </c>
    </row>
    <row r="27" spans="3:7" ht="32.5" customHeight="1" x14ac:dyDescent="0.35">
      <c r="C27" s="90"/>
      <c r="D27" s="91"/>
      <c r="E27" s="35" t="str">
        <f>IF(D27="","","P")</f>
        <v/>
      </c>
    </row>
    <row r="28" spans="3:7" ht="43" x14ac:dyDescent="0.35">
      <c r="C28" s="45" t="s">
        <v>144</v>
      </c>
      <c r="D28" s="142" t="str">
        <f>G28</f>
        <v/>
      </c>
      <c r="E28" s="35" t="str">
        <f>IF(D28="","","P")</f>
        <v/>
      </c>
      <c r="F28" s="335"/>
      <c r="G28" s="332" t="str">
        <f>'FORMULAIRE RESIDENCE CREATION'!E109</f>
        <v/>
      </c>
    </row>
    <row r="29" spans="3:7" ht="34" customHeight="1" x14ac:dyDescent="0.35">
      <c r="F29" s="336" t="str">
        <f>D28</f>
        <v/>
      </c>
    </row>
    <row r="30" spans="3:7" ht="38.15" customHeight="1" x14ac:dyDescent="0.35">
      <c r="C30" s="44" t="s">
        <v>145</v>
      </c>
      <c r="D30" s="142" t="str">
        <f>IF('FORMULAIRE RESIDENCE CREATION'!C77="","",'FORMULAIRE RESIDENCE CREATION'!C77)</f>
        <v/>
      </c>
      <c r="E30" s="35" t="str">
        <f>IF(D30="","","P")</f>
        <v/>
      </c>
      <c r="F30" s="336"/>
    </row>
    <row r="31" spans="3:7" x14ac:dyDescent="0.35">
      <c r="C31" s="44"/>
      <c r="D31" s="38"/>
      <c r="E31" s="34"/>
    </row>
    <row r="32" spans="3:7" ht="41.5" customHeight="1" x14ac:dyDescent="0.35">
      <c r="C32" s="44" t="s">
        <v>147</v>
      </c>
      <c r="D32" s="279" t="str">
        <f>IF('FORMULAIRE RESIDENCE CREATION'!C81="","",'FORMULAIRE RESIDENCE CREATION'!C81)</f>
        <v/>
      </c>
      <c r="E32" s="35" t="str">
        <f>IF(D32="","","P")</f>
        <v/>
      </c>
    </row>
    <row r="33" spans="3:5" x14ac:dyDescent="0.35">
      <c r="C33" s="44"/>
      <c r="D33" s="38"/>
      <c r="E33" s="34"/>
    </row>
    <row r="34" spans="3:5" ht="48" customHeight="1" x14ac:dyDescent="0.35">
      <c r="C34" s="45" t="s">
        <v>146</v>
      </c>
      <c r="D34" s="142" t="str">
        <f>IF('FORMULAIRE RESIDENCE CREATION'!C79="","",'FORMULAIRE RESIDENCE CREATION'!C79)</f>
        <v/>
      </c>
      <c r="E34" s="35" t="str">
        <f>IF(D34="","","P")</f>
        <v/>
      </c>
    </row>
    <row r="35" spans="3:5" x14ac:dyDescent="0.35">
      <c r="C35" s="44"/>
      <c r="D35" s="38"/>
      <c r="E35" s="34"/>
    </row>
    <row r="36" spans="3:5" ht="60.75" customHeight="1" x14ac:dyDescent="0.35">
      <c r="C36" s="44" t="s">
        <v>355</v>
      </c>
      <c r="D36" s="95"/>
      <c r="E36" s="35" t="str">
        <f>IF(D36="","","P")</f>
        <v/>
      </c>
    </row>
    <row r="37" spans="3:5" x14ac:dyDescent="0.35">
      <c r="C37" s="44"/>
      <c r="D37" s="38"/>
      <c r="E37" s="34"/>
    </row>
    <row r="38" spans="3:5" ht="48" customHeight="1" x14ac:dyDescent="0.35">
      <c r="C38" s="45" t="s">
        <v>149</v>
      </c>
      <c r="D38" s="67"/>
      <c r="E38" s="35" t="str">
        <f>IF(D38="","","P")</f>
        <v/>
      </c>
    </row>
    <row r="39" spans="3:5" x14ac:dyDescent="0.35">
      <c r="C39" s="44"/>
      <c r="D39" s="38"/>
      <c r="E39" s="34"/>
    </row>
    <row r="40" spans="3:5" ht="48" customHeight="1" x14ac:dyDescent="0.35">
      <c r="D40" s="259" t="s">
        <v>340</v>
      </c>
    </row>
    <row r="41" spans="3:5" x14ac:dyDescent="0.35">
      <c r="C41" s="44"/>
      <c r="D41" s="38"/>
      <c r="E41" s="34"/>
    </row>
    <row r="42" spans="3:5" ht="47.15" customHeight="1" x14ac:dyDescent="0.35">
      <c r="C42" s="44" t="s">
        <v>150</v>
      </c>
      <c r="D42" s="65"/>
      <c r="E42" s="35" t="str">
        <f>IF(D42="","","P")</f>
        <v/>
      </c>
    </row>
    <row r="43" spans="3:5" hidden="1" x14ac:dyDescent="0.35">
      <c r="C43" s="44"/>
      <c r="D43" s="38"/>
      <c r="E43" s="34"/>
    </row>
    <row r="44" spans="3:5" x14ac:dyDescent="0.35">
      <c r="C44" s="44"/>
      <c r="D44" s="38"/>
      <c r="E44" s="34"/>
    </row>
    <row r="45" spans="3:5" ht="45" customHeight="1" x14ac:dyDescent="0.35">
      <c r="C45" s="44" t="s">
        <v>151</v>
      </c>
      <c r="D45" s="65"/>
      <c r="E45" s="35" t="str">
        <f>IF(D45="","","P")</f>
        <v/>
      </c>
    </row>
    <row r="46" spans="3:5" x14ac:dyDescent="0.35">
      <c r="C46" s="44"/>
      <c r="D46" s="38"/>
      <c r="E46" s="34"/>
    </row>
    <row r="47" spans="3:5" ht="55" customHeight="1" x14ac:dyDescent="0.35">
      <c r="C47" s="44" t="s">
        <v>152</v>
      </c>
      <c r="D47" s="65"/>
      <c r="E47" s="35" t="str">
        <f>IF(D47="","","P")</f>
        <v/>
      </c>
    </row>
    <row r="49" spans="3:5" ht="49.5" customHeight="1" x14ac:dyDescent="0.35">
      <c r="C49" s="44" t="s">
        <v>183</v>
      </c>
      <c r="D49" s="65"/>
      <c r="E49" s="35" t="str">
        <f>IF(D49="","","P")</f>
        <v/>
      </c>
    </row>
    <row r="51" spans="3:5" ht="54.65" customHeight="1" x14ac:dyDescent="0.35">
      <c r="C51" s="44" t="s">
        <v>153</v>
      </c>
      <c r="D51" s="65"/>
      <c r="E51" s="35" t="str">
        <f>IF(D51="","","P")</f>
        <v/>
      </c>
    </row>
    <row r="53" spans="3:5" ht="45.65" customHeight="1" x14ac:dyDescent="0.35">
      <c r="C53" s="44" t="s">
        <v>154</v>
      </c>
      <c r="D53" s="63"/>
      <c r="E53" s="35" t="str">
        <f>IF(D53="","","P")</f>
        <v/>
      </c>
    </row>
    <row r="55" spans="3:5" ht="49.5" customHeight="1" x14ac:dyDescent="0.35">
      <c r="C55" s="45" t="s">
        <v>155</v>
      </c>
      <c r="D55" s="63"/>
      <c r="E55" s="35" t="str">
        <f>IF(D55="","","P")</f>
        <v/>
      </c>
    </row>
    <row r="56" spans="3:5" x14ac:dyDescent="0.35">
      <c r="C56" s="44"/>
      <c r="D56" s="38"/>
      <c r="E56" s="34"/>
    </row>
    <row r="57" spans="3:5" ht="51" customHeight="1" x14ac:dyDescent="0.35">
      <c r="C57" s="44" t="s">
        <v>135</v>
      </c>
      <c r="D57" s="65"/>
      <c r="E57" s="35" t="str">
        <f>IF(D57="","","P")</f>
        <v/>
      </c>
    </row>
    <row r="58" spans="3:5" ht="21.75" customHeight="1" x14ac:dyDescent="0.35">
      <c r="C58" s="44"/>
      <c r="D58" s="38"/>
      <c r="E58" s="34"/>
    </row>
    <row r="59" spans="3:5" ht="49.5" customHeight="1" x14ac:dyDescent="0.35">
      <c r="C59" s="44" t="s">
        <v>240</v>
      </c>
      <c r="D59" s="63"/>
      <c r="E59" s="35" t="str">
        <f>IF(D59="","","P")</f>
        <v/>
      </c>
    </row>
    <row r="60" spans="3:5" ht="24.5" x14ac:dyDescent="0.35">
      <c r="C60" s="44"/>
      <c r="D60" s="44"/>
      <c r="E60" s="35"/>
    </row>
    <row r="61" spans="3:5" ht="49.5" customHeight="1" x14ac:dyDescent="0.35">
      <c r="C61" s="44" t="s">
        <v>365</v>
      </c>
      <c r="D61" s="63"/>
      <c r="E61" s="35" t="str">
        <f>IF(D61="","","P")</f>
        <v/>
      </c>
    </row>
    <row r="62" spans="3:5" x14ac:dyDescent="0.35">
      <c r="C62" s="44"/>
      <c r="D62" s="38"/>
      <c r="E62" s="34"/>
    </row>
    <row r="63" spans="3:5" ht="60.65" customHeight="1" x14ac:dyDescent="0.35">
      <c r="C63" s="44"/>
      <c r="D63" s="260" t="s">
        <v>157</v>
      </c>
    </row>
    <row r="64" spans="3:5" x14ac:dyDescent="0.35">
      <c r="C64" s="44"/>
      <c r="D64" s="38"/>
      <c r="E64" s="34"/>
    </row>
    <row r="65" spans="3:9" ht="46.5" customHeight="1" x14ac:dyDescent="0.35">
      <c r="C65" s="44" t="s">
        <v>189</v>
      </c>
      <c r="D65" s="65"/>
      <c r="E65" s="35" t="str">
        <f>IF(D65="","","P")</f>
        <v/>
      </c>
    </row>
    <row r="66" spans="3:9" x14ac:dyDescent="0.35">
      <c r="C66" s="44"/>
      <c r="D66" s="38"/>
    </row>
    <row r="67" spans="3:9" ht="48" customHeight="1" x14ac:dyDescent="0.35">
      <c r="C67" s="44" t="s">
        <v>158</v>
      </c>
      <c r="D67" s="65"/>
      <c r="E67" s="35" t="str">
        <f>IF(D67="","","P")</f>
        <v/>
      </c>
      <c r="G67" s="332"/>
    </row>
    <row r="68" spans="3:9" x14ac:dyDescent="0.35">
      <c r="C68" s="44"/>
      <c r="D68" s="40"/>
      <c r="F68" s="333"/>
      <c r="G68" s="333"/>
    </row>
    <row r="69" spans="3:9" ht="80.150000000000006" customHeight="1" x14ac:dyDescent="0.35">
      <c r="C69" s="45" t="s">
        <v>159</v>
      </c>
      <c r="D69" s="65"/>
      <c r="E69" s="35" t="str">
        <f>IF(D69="","","P")</f>
        <v/>
      </c>
      <c r="H69" s="332"/>
      <c r="I69" s="56"/>
    </row>
    <row r="70" spans="3:9" x14ac:dyDescent="0.35">
      <c r="F70" s="332"/>
      <c r="G70" s="332"/>
    </row>
    <row r="71" spans="3:9" ht="0.75" customHeight="1" x14ac:dyDescent="0.35">
      <c r="F71" s="332"/>
      <c r="G71" s="332"/>
    </row>
    <row r="72" spans="3:9" ht="48" customHeight="1" x14ac:dyDescent="0.35">
      <c r="C72" s="44" t="s">
        <v>160</v>
      </c>
      <c r="D72" s="65"/>
      <c r="E72" s="35" t="str">
        <f>IF(D72="","","P")</f>
        <v/>
      </c>
      <c r="F72" s="332"/>
      <c r="G72" s="332"/>
    </row>
    <row r="73" spans="3:9" x14ac:dyDescent="0.35">
      <c r="C73" s="45"/>
      <c r="D73" s="59"/>
      <c r="F73" s="332"/>
      <c r="G73" s="332"/>
    </row>
    <row r="74" spans="3:9" ht="48" customHeight="1" x14ac:dyDescent="0.35">
      <c r="C74" s="44" t="s">
        <v>161</v>
      </c>
      <c r="D74" s="65"/>
      <c r="E74" s="35" t="str">
        <f>IF(D74="","","P")</f>
        <v/>
      </c>
      <c r="F74" s="334"/>
      <c r="G74" s="332"/>
    </row>
    <row r="75" spans="3:9" x14ac:dyDescent="0.35">
      <c r="C75" s="44"/>
      <c r="D75" s="38"/>
      <c r="F75" s="334" t="b">
        <f>IF(D67=H82,"M",IF(D67=H79,"H",IF(D67=H80,"F",IF(D67=H81,"NG"))))</f>
        <v>0</v>
      </c>
      <c r="G75" s="332"/>
    </row>
    <row r="76" spans="3:9" ht="48" customHeight="1" x14ac:dyDescent="0.35">
      <c r="C76" s="44" t="s">
        <v>162</v>
      </c>
      <c r="D76" s="65"/>
      <c r="E76" s="35" t="str">
        <f>IF(D76="","","P")</f>
        <v/>
      </c>
      <c r="F76" s="334"/>
      <c r="G76" s="332"/>
      <c r="H76" s="332"/>
      <c r="I76" s="56"/>
    </row>
    <row r="77" spans="3:9" ht="31.5" customHeight="1" x14ac:dyDescent="0.35">
      <c r="F77" s="332"/>
      <c r="G77" s="332"/>
      <c r="H77" s="332"/>
      <c r="I77" s="56"/>
    </row>
    <row r="78" spans="3:9" ht="63" customHeight="1" x14ac:dyDescent="0.35">
      <c r="C78" s="55"/>
      <c r="D78" s="260" t="s">
        <v>190</v>
      </c>
      <c r="E78" s="34"/>
      <c r="G78" s="337"/>
      <c r="H78" s="332"/>
      <c r="I78" s="56"/>
    </row>
    <row r="79" spans="3:9" ht="23.25" customHeight="1" x14ac:dyDescent="0.35">
      <c r="C79" s="92"/>
      <c r="D79" s="265"/>
      <c r="E79" s="34"/>
      <c r="H79" s="332" t="s">
        <v>106</v>
      </c>
      <c r="I79" s="56"/>
    </row>
    <row r="80" spans="3:9" ht="47.5" customHeight="1" x14ac:dyDescent="0.35">
      <c r="C80" s="44" t="s">
        <v>163</v>
      </c>
      <c r="D80" s="280" t="str">
        <f>IF('FORMULAIRE RESIDENCE CREATION'!C163="","",'FORMULAIRE RESIDENCE CREATION'!C163)</f>
        <v/>
      </c>
      <c r="E80" s="35" t="str">
        <f>IF(D80="","","P")</f>
        <v/>
      </c>
      <c r="H80" s="332" t="s">
        <v>105</v>
      </c>
      <c r="I80" s="56"/>
    </row>
    <row r="81" spans="3:9" x14ac:dyDescent="0.35">
      <c r="C81" s="46"/>
      <c r="D81" s="266"/>
      <c r="H81" s="332" t="s">
        <v>107</v>
      </c>
      <c r="I81" s="56"/>
    </row>
    <row r="82" spans="3:9" ht="44.15" customHeight="1" x14ac:dyDescent="0.35">
      <c r="C82" s="44" t="s">
        <v>164</v>
      </c>
      <c r="D82" s="267"/>
      <c r="E82" s="35" t="str">
        <f>IF(D82="","","P")</f>
        <v/>
      </c>
      <c r="H82" s="332" t="s">
        <v>125</v>
      </c>
      <c r="I82" s="56"/>
    </row>
    <row r="83" spans="3:9" ht="24.5" x14ac:dyDescent="0.35">
      <c r="C83" s="44"/>
      <c r="D83" s="266"/>
      <c r="E83" s="35"/>
      <c r="F83" s="338"/>
      <c r="H83" s="332"/>
      <c r="I83" s="56"/>
    </row>
    <row r="84" spans="3:9" ht="37" customHeight="1" x14ac:dyDescent="0.35">
      <c r="C84" s="44" t="s">
        <v>165</v>
      </c>
      <c r="D84" s="281" t="str">
        <f>IF('FORMULAIRE RESIDENCE CREATION'!C161="","",'FORMULAIRE RESIDENCE CREATION'!C161)</f>
        <v/>
      </c>
      <c r="E84" s="35" t="str">
        <f>IF(D84="","","P")</f>
        <v/>
      </c>
    </row>
    <row r="85" spans="3:9" ht="24.5" x14ac:dyDescent="0.35">
      <c r="D85" s="268"/>
      <c r="E85" s="35"/>
    </row>
    <row r="86" spans="3:9" ht="44.5" customHeight="1" x14ac:dyDescent="0.35">
      <c r="C86" s="44" t="s">
        <v>166</v>
      </c>
      <c r="D86" s="269"/>
      <c r="E86" s="35" t="str">
        <f>IF(D86="","","P")</f>
        <v/>
      </c>
    </row>
    <row r="87" spans="3:9" x14ac:dyDescent="0.35">
      <c r="E87" s="34"/>
    </row>
    <row r="88" spans="3:9" ht="5.25" customHeight="1" x14ac:dyDescent="0.35">
      <c r="E88" s="34"/>
    </row>
    <row r="89" spans="3:9" ht="48" customHeight="1" x14ac:dyDescent="0.35">
      <c r="C89" s="44" t="s">
        <v>167</v>
      </c>
      <c r="D89" s="264" t="e">
        <f>D86/D82</f>
        <v>#DIV/0!</v>
      </c>
      <c r="E89" s="35" t="e">
        <f>IF(D89="","","P")</f>
        <v>#DIV/0!</v>
      </c>
    </row>
    <row r="90" spans="3:9" x14ac:dyDescent="0.35">
      <c r="C90" s="33"/>
      <c r="D90" s="33"/>
      <c r="E90" s="34"/>
    </row>
    <row r="91" spans="3:9" ht="86" x14ac:dyDescent="0.35">
      <c r="C91" s="45" t="s">
        <v>357</v>
      </c>
      <c r="D91" s="63"/>
      <c r="E91" s="35" t="str">
        <f>IF(D91="","","P")</f>
        <v/>
      </c>
    </row>
    <row r="92" spans="3:9" ht="36.75" customHeight="1" x14ac:dyDescent="0.35">
      <c r="E92" s="34"/>
    </row>
    <row r="93" spans="3:9" ht="63" customHeight="1" x14ac:dyDescent="0.35">
      <c r="D93" s="405" t="s">
        <v>424</v>
      </c>
      <c r="E93" s="34"/>
    </row>
    <row r="94" spans="3:9" ht="24.5" x14ac:dyDescent="0.35">
      <c r="C94" s="44"/>
      <c r="D94" s="38"/>
      <c r="E94" s="35"/>
    </row>
    <row r="95" spans="3:9" ht="54" customHeight="1" x14ac:dyDescent="0.35">
      <c r="C95" s="44"/>
      <c r="D95" s="261" t="s">
        <v>168</v>
      </c>
      <c r="E95" s="34"/>
    </row>
    <row r="96" spans="3:9" ht="24.5" x14ac:dyDescent="0.35">
      <c r="C96" s="44"/>
      <c r="D96" s="38"/>
      <c r="E96" s="35"/>
    </row>
    <row r="97" spans="3:13" ht="33" customHeight="1" x14ac:dyDescent="0.35">
      <c r="C97" s="44" t="s">
        <v>169</v>
      </c>
      <c r="D97" s="142"/>
      <c r="E97" s="35" t="str">
        <f>IF(D97="","","P")</f>
        <v/>
      </c>
    </row>
    <row r="98" spans="3:13" x14ac:dyDescent="0.35">
      <c r="C98" s="46"/>
      <c r="D98" s="40"/>
      <c r="E98" s="34"/>
    </row>
    <row r="99" spans="3:13" ht="36.75" customHeight="1" x14ac:dyDescent="0.35">
      <c r="C99" s="44" t="s">
        <v>170</v>
      </c>
      <c r="D99" s="142"/>
      <c r="E99" s="35" t="str">
        <f>IF(D99="","","P")</f>
        <v/>
      </c>
    </row>
    <row r="100" spans="3:13" ht="24.5" x14ac:dyDescent="0.35">
      <c r="C100" s="44"/>
      <c r="D100" s="40"/>
      <c r="E100" s="35"/>
      <c r="H100" s="335"/>
      <c r="I100" s="33"/>
      <c r="J100" s="33"/>
      <c r="K100" s="33"/>
      <c r="L100" s="33"/>
      <c r="M100" s="33"/>
    </row>
    <row r="101" spans="3:13" ht="36.75" customHeight="1" x14ac:dyDescent="0.35">
      <c r="C101" s="44" t="s">
        <v>171</v>
      </c>
      <c r="D101" s="142"/>
      <c r="E101" s="35" t="str">
        <f>IF(D101="","","P")</f>
        <v/>
      </c>
      <c r="G101" s="332">
        <f>D97+D99+D101</f>
        <v>0</v>
      </c>
    </row>
    <row r="102" spans="3:13" ht="24.5" x14ac:dyDescent="0.35">
      <c r="E102" s="35"/>
    </row>
    <row r="103" spans="3:13" ht="42" customHeight="1" x14ac:dyDescent="0.35">
      <c r="C103" s="253" t="s">
        <v>241</v>
      </c>
      <c r="D103" s="255">
        <f>IF(ISERROR(G101),"0",G101)</f>
        <v>0</v>
      </c>
      <c r="E103" s="35" t="str">
        <f>IF(D103="","","P")</f>
        <v>P</v>
      </c>
      <c r="G103" s="403" t="str">
        <f>IF(D103='FORMULAIRE RESIDENCE CREATION'!C125,"","Différent prévisionnel")</f>
        <v/>
      </c>
    </row>
    <row r="104" spans="3:13" ht="23.5" customHeight="1" x14ac:dyDescent="0.35">
      <c r="E104" s="34"/>
    </row>
    <row r="105" spans="3:13" ht="13.5" customHeight="1" x14ac:dyDescent="0.35">
      <c r="E105" s="35"/>
    </row>
    <row r="106" spans="3:13" ht="51" customHeight="1" x14ac:dyDescent="0.35">
      <c r="D106" s="261" t="s">
        <v>172</v>
      </c>
      <c r="E106" s="34"/>
    </row>
    <row r="107" spans="3:13" x14ac:dyDescent="0.35">
      <c r="E107" s="34"/>
    </row>
    <row r="108" spans="3:13" ht="40" customHeight="1" x14ac:dyDescent="0.35">
      <c r="C108" s="44" t="s">
        <v>169</v>
      </c>
      <c r="D108" s="142"/>
      <c r="E108" s="35" t="str">
        <f>IF(D108="","","P")</f>
        <v/>
      </c>
    </row>
    <row r="109" spans="3:13" ht="24.5" x14ac:dyDescent="0.35">
      <c r="C109" s="46"/>
      <c r="D109" s="40"/>
      <c r="E109" s="35"/>
    </row>
    <row r="110" spans="3:13" ht="36.75" customHeight="1" x14ac:dyDescent="0.35">
      <c r="C110" s="44" t="s">
        <v>170</v>
      </c>
      <c r="D110" s="142"/>
      <c r="E110" s="35" t="str">
        <f>IF(D110="","","P")</f>
        <v/>
      </c>
    </row>
    <row r="111" spans="3:13" x14ac:dyDescent="0.35">
      <c r="C111" s="44"/>
      <c r="D111" s="40"/>
    </row>
    <row r="112" spans="3:13" ht="38.25" customHeight="1" x14ac:dyDescent="0.35">
      <c r="C112" s="44" t="s">
        <v>171</v>
      </c>
      <c r="D112" s="142"/>
      <c r="E112" s="35" t="str">
        <f>IF(D112="","","P")</f>
        <v/>
      </c>
      <c r="G112" s="332">
        <f>D108+D110+D112</f>
        <v>0</v>
      </c>
    </row>
    <row r="114" spans="3:7" ht="10.5" customHeight="1" x14ac:dyDescent="0.35"/>
    <row r="115" spans="3:7" ht="40.5" customHeight="1" x14ac:dyDescent="0.35">
      <c r="C115" s="256" t="s">
        <v>241</v>
      </c>
      <c r="D115" s="254">
        <f>IF(ISERROR(G112),"0",G112)</f>
        <v>0</v>
      </c>
      <c r="E115" s="35" t="str">
        <f>IF(D115="","","P")</f>
        <v>P</v>
      </c>
      <c r="G115" s="277" t="str">
        <f>IF(D115='FORMULAIRE RESIDENCE CREATION'!C135,"","Différent prévisionnel")</f>
        <v/>
      </c>
    </row>
    <row r="117" spans="3:7" ht="48" customHeight="1" x14ac:dyDescent="0.35">
      <c r="C117" s="92"/>
      <c r="D117" s="261" t="s">
        <v>173</v>
      </c>
      <c r="E117" s="35"/>
    </row>
    <row r="118" spans="3:7" x14ac:dyDescent="0.35">
      <c r="C118" s="92"/>
      <c r="D118" s="93"/>
      <c r="E118" s="34"/>
    </row>
    <row r="119" spans="3:7" ht="34.5" customHeight="1" x14ac:dyDescent="0.35">
      <c r="C119" s="44" t="s">
        <v>169</v>
      </c>
      <c r="D119" s="142"/>
      <c r="E119" s="35" t="str">
        <f>IF(D119="","","P")</f>
        <v/>
      </c>
    </row>
    <row r="121" spans="3:7" ht="35.25" customHeight="1" x14ac:dyDescent="0.35">
      <c r="C121" s="44" t="s">
        <v>170</v>
      </c>
      <c r="D121" s="142"/>
      <c r="E121" s="35" t="str">
        <f>IF(D121="","","P")</f>
        <v/>
      </c>
    </row>
    <row r="122" spans="3:7" x14ac:dyDescent="0.35">
      <c r="C122" s="44"/>
      <c r="D122" s="40"/>
    </row>
    <row r="123" spans="3:7" ht="38.25" customHeight="1" x14ac:dyDescent="0.35">
      <c r="C123" s="44" t="s">
        <v>171</v>
      </c>
      <c r="D123" s="142"/>
      <c r="E123" s="35" t="str">
        <f>IF(D123="","","P")</f>
        <v/>
      </c>
      <c r="G123" s="332">
        <f>D119+D121+D123</f>
        <v>0</v>
      </c>
    </row>
    <row r="124" spans="3:7" x14ac:dyDescent="0.35">
      <c r="C124" s="46"/>
      <c r="D124" s="40"/>
      <c r="E124" s="34"/>
    </row>
    <row r="125" spans="3:7" ht="36.75" customHeight="1" x14ac:dyDescent="0.35">
      <c r="C125" s="257" t="s">
        <v>241</v>
      </c>
      <c r="D125" s="263">
        <f>IF(ISERROR(G123),"0",G123)</f>
        <v>0</v>
      </c>
      <c r="E125" s="35" t="str">
        <f>IF(D125="","","P")</f>
        <v>P</v>
      </c>
      <c r="G125" s="277" t="str">
        <f>IF(D125='FORMULAIRE RESIDENCE CREATION'!C145,"","Différent prévisionnel")</f>
        <v/>
      </c>
    </row>
    <row r="126" spans="3:7" ht="37" customHeight="1" x14ac:dyDescent="0.35"/>
    <row r="127" spans="3:7" ht="50.25" customHeight="1" x14ac:dyDescent="0.35">
      <c r="D127" s="261" t="s">
        <v>193</v>
      </c>
    </row>
    <row r="128" spans="3:7" ht="15" customHeight="1" x14ac:dyDescent="0.35">
      <c r="E128" s="34"/>
    </row>
    <row r="129" spans="2:13" ht="36" customHeight="1" x14ac:dyDescent="0.35">
      <c r="C129" s="44" t="s">
        <v>169</v>
      </c>
      <c r="D129" s="142"/>
      <c r="E129" s="35" t="str">
        <f>IF(D129="","","P")</f>
        <v/>
      </c>
    </row>
    <row r="130" spans="2:13" ht="20.25" customHeight="1" x14ac:dyDescent="0.35">
      <c r="E130" s="34"/>
    </row>
    <row r="131" spans="2:13" ht="37.5" customHeight="1" x14ac:dyDescent="0.35">
      <c r="C131" s="44" t="s">
        <v>170</v>
      </c>
      <c r="D131" s="142"/>
      <c r="E131" s="35" t="str">
        <f>IF(D131="","","P")</f>
        <v/>
      </c>
      <c r="F131" s="336"/>
      <c r="G131" s="336"/>
    </row>
    <row r="132" spans="2:13" ht="21.75" customHeight="1" x14ac:dyDescent="0.35">
      <c r="E132" s="34"/>
      <c r="F132" s="336"/>
      <c r="G132" s="336"/>
    </row>
    <row r="133" spans="2:13" ht="39" customHeight="1" x14ac:dyDescent="0.35">
      <c r="C133" s="44" t="s">
        <v>171</v>
      </c>
      <c r="D133" s="142"/>
      <c r="E133" s="35" t="str">
        <f>IF(D133="","","P")</f>
        <v/>
      </c>
      <c r="F133" s="339"/>
      <c r="G133" s="340">
        <f>D129+D131+D133</f>
        <v>0</v>
      </c>
    </row>
    <row r="134" spans="2:13" s="33" customFormat="1" ht="30.75" customHeight="1" x14ac:dyDescent="0.35">
      <c r="B134" s="44"/>
      <c r="C134" s="32"/>
      <c r="D134" s="32"/>
      <c r="E134" s="94"/>
      <c r="F134" s="336"/>
      <c r="G134" s="336"/>
      <c r="H134" s="277"/>
      <c r="I134" s="32"/>
      <c r="J134" s="32"/>
      <c r="K134" s="32"/>
      <c r="L134" s="32"/>
      <c r="M134" s="32"/>
    </row>
    <row r="135" spans="2:13" ht="37" customHeight="1" x14ac:dyDescent="0.35">
      <c r="C135" s="257" t="s">
        <v>241</v>
      </c>
      <c r="D135" s="263">
        <f>IF(ISERROR(G133),"0",G133)</f>
        <v>0</v>
      </c>
      <c r="E135" s="35" t="str">
        <f>IF(D135="","","P")</f>
        <v>P</v>
      </c>
      <c r="F135" s="336"/>
      <c r="G135" s="336" t="str">
        <f>IF(D135='FORMULAIRE RESIDENCE CREATION'!C155,"","Différent prévisionnel")</f>
        <v/>
      </c>
    </row>
    <row r="136" spans="2:13" ht="37" customHeight="1" x14ac:dyDescent="0.35">
      <c r="C136" s="257"/>
      <c r="D136" s="257"/>
      <c r="E136" s="35"/>
      <c r="F136" s="336"/>
      <c r="G136" s="336"/>
    </row>
    <row r="137" spans="2:13" ht="37" customHeight="1" x14ac:dyDescent="0.35">
      <c r="C137" s="257" t="s">
        <v>422</v>
      </c>
      <c r="D137" s="86">
        <f>SUM(D103+D115+D125+D135)</f>
        <v>0</v>
      </c>
      <c r="E137" s="35" t="str">
        <f>IF(D137="","","P")</f>
        <v>P</v>
      </c>
      <c r="F137" s="336"/>
      <c r="G137" s="336" t="str">
        <f>IF(D137='FORMULAIRE RESIDENCE CREATION'!C157,"","Différent prévisionnel")</f>
        <v/>
      </c>
    </row>
    <row r="138" spans="2:13" ht="25.5" customHeight="1" x14ac:dyDescent="0.35"/>
    <row r="139" spans="2:13" ht="52.5" customHeight="1" x14ac:dyDescent="0.35">
      <c r="C139" s="47" t="s">
        <v>174</v>
      </c>
      <c r="D139" s="323"/>
      <c r="E139" s="35" t="str">
        <f>IF(D139="","","P")</f>
        <v/>
      </c>
    </row>
    <row r="140" spans="2:13" ht="31.5" customHeight="1" x14ac:dyDescent="0.35"/>
    <row r="141" spans="2:13" ht="35.15" customHeight="1" x14ac:dyDescent="0.35"/>
    <row r="143" spans="2:13" ht="39.65" customHeight="1" x14ac:dyDescent="0.35"/>
    <row r="145" ht="35.15" customHeight="1" x14ac:dyDescent="0.35"/>
    <row r="147" ht="35.15" customHeight="1" x14ac:dyDescent="0.35"/>
    <row r="149" ht="35.15" customHeight="1" x14ac:dyDescent="0.35"/>
    <row r="151" ht="35.15" customHeight="1" x14ac:dyDescent="0.35"/>
    <row r="153" ht="26.15" customHeight="1" x14ac:dyDescent="0.35"/>
    <row r="154" ht="26.15" customHeight="1" x14ac:dyDescent="0.35"/>
    <row r="155" ht="35.15" customHeight="1" x14ac:dyDescent="0.35"/>
    <row r="157" ht="35.15" customHeight="1" x14ac:dyDescent="0.35"/>
    <row r="159" ht="35.15" customHeight="1" x14ac:dyDescent="0.35"/>
    <row r="161" spans="2:2" ht="35.15" customHeight="1" x14ac:dyDescent="0.35"/>
    <row r="163" spans="2:2" ht="40" customHeight="1" x14ac:dyDescent="0.35"/>
    <row r="165" spans="2:2" ht="34.5" customHeight="1" x14ac:dyDescent="0.35"/>
    <row r="167" spans="2:2" ht="35.15" customHeight="1" x14ac:dyDescent="0.35"/>
    <row r="169" spans="2:2" ht="35.15" customHeight="1" x14ac:dyDescent="0.35"/>
    <row r="171" spans="2:2" ht="35.15" customHeight="1" x14ac:dyDescent="0.35"/>
    <row r="175" spans="2:2" ht="48" customHeight="1" x14ac:dyDescent="0.35">
      <c r="B175" s="47"/>
    </row>
    <row r="176" spans="2:2" x14ac:dyDescent="0.35">
      <c r="B176" s="48"/>
    </row>
    <row r="177" spans="2:5" ht="48" customHeight="1" x14ac:dyDescent="0.35">
      <c r="B177" s="47"/>
    </row>
    <row r="178" spans="2:5" x14ac:dyDescent="0.35">
      <c r="B178" s="48"/>
    </row>
    <row r="179" spans="2:5" ht="63" customHeight="1" x14ac:dyDescent="0.35">
      <c r="B179" s="47"/>
    </row>
    <row r="181" spans="2:5" ht="55" customHeight="1" x14ac:dyDescent="0.35"/>
    <row r="182" spans="2:5" x14ac:dyDescent="0.35">
      <c r="C182" s="44"/>
      <c r="D182" s="38"/>
      <c r="E182" s="34"/>
    </row>
  </sheetData>
  <conditionalFormatting sqref="D65 D67 D69 D28 D135">
    <cfRule type="expression" dxfId="96" priority="252">
      <formula>E28="P"</formula>
    </cfRule>
  </conditionalFormatting>
  <conditionalFormatting sqref="E65 E30 E28">
    <cfRule type="cellIs" dxfId="95" priority="251" operator="equal">
      <formula>"P"</formula>
    </cfRule>
  </conditionalFormatting>
  <conditionalFormatting sqref="E30">
    <cfRule type="cellIs" dxfId="94" priority="71" operator="equal">
      <formula>"P"</formula>
    </cfRule>
  </conditionalFormatting>
  <conditionalFormatting sqref="D18">
    <cfRule type="expression" dxfId="93" priority="122">
      <formula>E18="P"</formula>
    </cfRule>
  </conditionalFormatting>
  <conditionalFormatting sqref="E20">
    <cfRule type="cellIs" dxfId="92" priority="121" operator="equal">
      <formula>"P"</formula>
    </cfRule>
  </conditionalFormatting>
  <conditionalFormatting sqref="D20">
    <cfRule type="expression" dxfId="91" priority="120">
      <formula>E20="P"</formula>
    </cfRule>
  </conditionalFormatting>
  <conditionalFormatting sqref="E22">
    <cfRule type="cellIs" dxfId="90" priority="119" operator="equal">
      <formula>"P"</formula>
    </cfRule>
  </conditionalFormatting>
  <conditionalFormatting sqref="D22">
    <cfRule type="expression" dxfId="89" priority="118">
      <formula>E22="P"</formula>
    </cfRule>
  </conditionalFormatting>
  <conditionalFormatting sqref="E24">
    <cfRule type="cellIs" dxfId="88" priority="117" operator="equal">
      <formula>"P"</formula>
    </cfRule>
  </conditionalFormatting>
  <conditionalFormatting sqref="D24">
    <cfRule type="expression" dxfId="87" priority="116">
      <formula>E24="P"</formula>
    </cfRule>
  </conditionalFormatting>
  <conditionalFormatting sqref="E27">
    <cfRule type="cellIs" dxfId="86" priority="115" operator="equal">
      <formula>"P"</formula>
    </cfRule>
  </conditionalFormatting>
  <conditionalFormatting sqref="D27">
    <cfRule type="expression" dxfId="85" priority="114">
      <formula>E27="P"</formula>
    </cfRule>
  </conditionalFormatting>
  <conditionalFormatting sqref="E26">
    <cfRule type="cellIs" dxfId="84" priority="113" operator="equal">
      <formula>"P"</formula>
    </cfRule>
  </conditionalFormatting>
  <conditionalFormatting sqref="D26">
    <cfRule type="expression" dxfId="83" priority="112">
      <formula>E26="P"</formula>
    </cfRule>
  </conditionalFormatting>
  <conditionalFormatting sqref="E32">
    <cfRule type="cellIs" dxfId="82" priority="111" operator="equal">
      <formula>"P"</formula>
    </cfRule>
  </conditionalFormatting>
  <conditionalFormatting sqref="D32">
    <cfRule type="expression" dxfId="81" priority="110">
      <formula>E32="P"</formula>
    </cfRule>
  </conditionalFormatting>
  <conditionalFormatting sqref="E36">
    <cfRule type="cellIs" dxfId="80" priority="109" operator="equal">
      <formula>"P"</formula>
    </cfRule>
  </conditionalFormatting>
  <conditionalFormatting sqref="D36">
    <cfRule type="expression" dxfId="79" priority="108">
      <formula>E36="P"</formula>
    </cfRule>
  </conditionalFormatting>
  <conditionalFormatting sqref="E38">
    <cfRule type="cellIs" dxfId="78" priority="107" operator="equal">
      <formula>"P"</formula>
    </cfRule>
  </conditionalFormatting>
  <conditionalFormatting sqref="D38">
    <cfRule type="expression" dxfId="77" priority="106">
      <formula>E38="P"</formula>
    </cfRule>
  </conditionalFormatting>
  <conditionalFormatting sqref="E42">
    <cfRule type="cellIs" dxfId="76" priority="105" operator="equal">
      <formula>"P"</formula>
    </cfRule>
  </conditionalFormatting>
  <conditionalFormatting sqref="D42">
    <cfRule type="expression" dxfId="75" priority="104">
      <formula>E42="P"</formula>
    </cfRule>
  </conditionalFormatting>
  <conditionalFormatting sqref="E45">
    <cfRule type="cellIs" dxfId="74" priority="103" operator="equal">
      <formula>"P"</formula>
    </cfRule>
  </conditionalFormatting>
  <conditionalFormatting sqref="D45">
    <cfRule type="expression" dxfId="73" priority="102">
      <formula>E45="P"</formula>
    </cfRule>
  </conditionalFormatting>
  <conditionalFormatting sqref="E47">
    <cfRule type="cellIs" dxfId="72" priority="101" operator="equal">
      <formula>"P"</formula>
    </cfRule>
  </conditionalFormatting>
  <conditionalFormatting sqref="D47">
    <cfRule type="expression" dxfId="71" priority="100">
      <formula>E47="P"</formula>
    </cfRule>
  </conditionalFormatting>
  <conditionalFormatting sqref="E49">
    <cfRule type="cellIs" dxfId="70" priority="99" operator="equal">
      <formula>"P"</formula>
    </cfRule>
  </conditionalFormatting>
  <conditionalFormatting sqref="D49">
    <cfRule type="expression" dxfId="69" priority="98">
      <formula>E49="P"</formula>
    </cfRule>
  </conditionalFormatting>
  <conditionalFormatting sqref="E55">
    <cfRule type="cellIs" dxfId="68" priority="95" operator="equal">
      <formula>"P"</formula>
    </cfRule>
  </conditionalFormatting>
  <conditionalFormatting sqref="E53">
    <cfRule type="cellIs" dxfId="67" priority="97" operator="equal">
      <formula>"P"</formula>
    </cfRule>
  </conditionalFormatting>
  <conditionalFormatting sqref="D53">
    <cfRule type="expression" dxfId="66" priority="96">
      <formula>E53="P"</formula>
    </cfRule>
  </conditionalFormatting>
  <conditionalFormatting sqref="D57">
    <cfRule type="expression" dxfId="65" priority="93">
      <formula>E57="P"</formula>
    </cfRule>
  </conditionalFormatting>
  <conditionalFormatting sqref="E57">
    <cfRule type="cellIs" dxfId="64" priority="94" operator="equal">
      <formula>"P"</formula>
    </cfRule>
  </conditionalFormatting>
  <conditionalFormatting sqref="E59:E61">
    <cfRule type="cellIs" dxfId="63" priority="92" operator="equal">
      <formula>"P"</formula>
    </cfRule>
  </conditionalFormatting>
  <conditionalFormatting sqref="D59 D61">
    <cfRule type="expression" dxfId="62" priority="91">
      <formula>E59="P"</formula>
    </cfRule>
  </conditionalFormatting>
  <conditionalFormatting sqref="D63">
    <cfRule type="expression" dxfId="61" priority="90">
      <formula>Validation</formula>
    </cfRule>
  </conditionalFormatting>
  <conditionalFormatting sqref="D55">
    <cfRule type="expression" dxfId="60" priority="89">
      <formula>E55="P"</formula>
    </cfRule>
  </conditionalFormatting>
  <conditionalFormatting sqref="E67">
    <cfRule type="cellIs" dxfId="59" priority="88" operator="equal">
      <formula>"P"</formula>
    </cfRule>
  </conditionalFormatting>
  <conditionalFormatting sqref="E94">
    <cfRule type="cellIs" dxfId="58" priority="83" operator="equal">
      <formula>"P"</formula>
    </cfRule>
  </conditionalFormatting>
  <conditionalFormatting sqref="E69">
    <cfRule type="cellIs" dxfId="57" priority="87" operator="equal">
      <formula>"P"</formula>
    </cfRule>
  </conditionalFormatting>
  <conditionalFormatting sqref="E80">
    <cfRule type="cellIs" dxfId="56" priority="86" operator="equal">
      <formula>"P"</formula>
    </cfRule>
  </conditionalFormatting>
  <conditionalFormatting sqref="E102">
    <cfRule type="cellIs" dxfId="55" priority="80" operator="equal">
      <formula>"P"</formula>
    </cfRule>
  </conditionalFormatting>
  <conditionalFormatting sqref="E83">
    <cfRule type="cellIs" dxfId="54" priority="85" operator="equal">
      <formula>"P"</formula>
    </cfRule>
  </conditionalFormatting>
  <conditionalFormatting sqref="E85">
    <cfRule type="cellIs" dxfId="53" priority="84" operator="equal">
      <formula>"P"</formula>
    </cfRule>
  </conditionalFormatting>
  <conditionalFormatting sqref="E96">
    <cfRule type="cellIs" dxfId="52" priority="82" operator="equal">
      <formula>"P"</formula>
    </cfRule>
  </conditionalFormatting>
  <conditionalFormatting sqref="E100">
    <cfRule type="cellIs" dxfId="51" priority="81" operator="equal">
      <formula>"P"</formula>
    </cfRule>
  </conditionalFormatting>
  <conditionalFormatting sqref="E103">
    <cfRule type="cellIs" dxfId="50" priority="79" operator="equal">
      <formula>"P"</formula>
    </cfRule>
  </conditionalFormatting>
  <conditionalFormatting sqref="E105">
    <cfRule type="cellIs" dxfId="49" priority="78" operator="equal">
      <formula>"P"</formula>
    </cfRule>
  </conditionalFormatting>
  <conditionalFormatting sqref="E109">
    <cfRule type="cellIs" dxfId="48" priority="77" operator="equal">
      <formula>"P"</formula>
    </cfRule>
  </conditionalFormatting>
  <conditionalFormatting sqref="E117">
    <cfRule type="cellIs" dxfId="47" priority="76" operator="equal">
      <formula>"P"</formula>
    </cfRule>
  </conditionalFormatting>
  <conditionalFormatting sqref="E133">
    <cfRule type="cellIs" dxfId="46" priority="75" operator="equal">
      <formula>"P"</formula>
    </cfRule>
  </conditionalFormatting>
  <conditionalFormatting sqref="E18">
    <cfRule type="cellIs" dxfId="45" priority="74" operator="equal">
      <formula>"P"</formula>
    </cfRule>
  </conditionalFormatting>
  <conditionalFormatting sqref="D30">
    <cfRule type="expression" dxfId="44" priority="72">
      <formula>E30="P"</formula>
    </cfRule>
  </conditionalFormatting>
  <conditionalFormatting sqref="D51">
    <cfRule type="expression" dxfId="43" priority="69">
      <formula>E51="P"</formula>
    </cfRule>
  </conditionalFormatting>
  <conditionalFormatting sqref="D68">
    <cfRule type="expression" dxfId="42" priority="253">
      <formula>#REF!="P"</formula>
    </cfRule>
  </conditionalFormatting>
  <conditionalFormatting sqref="E72">
    <cfRule type="cellIs" dxfId="41" priority="68" operator="equal">
      <formula>"P"</formula>
    </cfRule>
  </conditionalFormatting>
  <conditionalFormatting sqref="E74">
    <cfRule type="cellIs" dxfId="40" priority="67" operator="equal">
      <formula>"P"</formula>
    </cfRule>
  </conditionalFormatting>
  <conditionalFormatting sqref="D72">
    <cfRule type="expression" dxfId="39" priority="254">
      <formula>D72&lt;&gt;""</formula>
    </cfRule>
  </conditionalFormatting>
  <conditionalFormatting sqref="E82">
    <cfRule type="cellIs" dxfId="38" priority="66" operator="equal">
      <formula>"P"</formula>
    </cfRule>
  </conditionalFormatting>
  <conditionalFormatting sqref="E84">
    <cfRule type="cellIs" dxfId="37" priority="65" operator="equal">
      <formula>"P"</formula>
    </cfRule>
  </conditionalFormatting>
  <conditionalFormatting sqref="E121">
    <cfRule type="cellIs" dxfId="36" priority="55" operator="equal">
      <formula>"P"</formula>
    </cfRule>
  </conditionalFormatting>
  <conditionalFormatting sqref="E86">
    <cfRule type="cellIs" dxfId="35" priority="64" operator="equal">
      <formula>"P"</formula>
    </cfRule>
  </conditionalFormatting>
  <conditionalFormatting sqref="E91">
    <cfRule type="cellIs" dxfId="34" priority="63" operator="equal">
      <formula>"P"</formula>
    </cfRule>
  </conditionalFormatting>
  <conditionalFormatting sqref="E97">
    <cfRule type="cellIs" dxfId="33" priority="62" operator="equal">
      <formula>"P"</formula>
    </cfRule>
  </conditionalFormatting>
  <conditionalFormatting sqref="E99">
    <cfRule type="cellIs" dxfId="32" priority="61" operator="equal">
      <formula>"P"</formula>
    </cfRule>
  </conditionalFormatting>
  <conditionalFormatting sqref="E101">
    <cfRule type="cellIs" dxfId="31" priority="60" operator="equal">
      <formula>"P"</formula>
    </cfRule>
  </conditionalFormatting>
  <conditionalFormatting sqref="E108">
    <cfRule type="cellIs" dxfId="30" priority="59" operator="equal">
      <formula>"P"</formula>
    </cfRule>
  </conditionalFormatting>
  <conditionalFormatting sqref="E110">
    <cfRule type="cellIs" dxfId="29" priority="58" operator="equal">
      <formula>"P"</formula>
    </cfRule>
  </conditionalFormatting>
  <conditionalFormatting sqref="E112">
    <cfRule type="cellIs" dxfId="28" priority="57" operator="equal">
      <formula>"P"</formula>
    </cfRule>
  </conditionalFormatting>
  <conditionalFormatting sqref="E119">
    <cfRule type="cellIs" dxfId="27" priority="56" operator="equal">
      <formula>"P"</formula>
    </cfRule>
  </conditionalFormatting>
  <conditionalFormatting sqref="E123">
    <cfRule type="cellIs" dxfId="26" priority="54" operator="equal">
      <formula>"P"</formula>
    </cfRule>
  </conditionalFormatting>
  <conditionalFormatting sqref="E129">
    <cfRule type="cellIs" dxfId="25" priority="53" operator="equal">
      <formula>"P"</formula>
    </cfRule>
  </conditionalFormatting>
  <conditionalFormatting sqref="E34">
    <cfRule type="cellIs" dxfId="24" priority="52" operator="equal">
      <formula>"P"</formula>
    </cfRule>
  </conditionalFormatting>
  <conditionalFormatting sqref="E51">
    <cfRule type="cellIs" dxfId="23" priority="51" operator="equal">
      <formula>"P"</formula>
    </cfRule>
  </conditionalFormatting>
  <conditionalFormatting sqref="E76">
    <cfRule type="cellIs" dxfId="22" priority="50" operator="equal">
      <formula>"P"</formula>
    </cfRule>
  </conditionalFormatting>
  <conditionalFormatting sqref="D34">
    <cfRule type="expression" dxfId="21" priority="39">
      <formula>$D$34&lt;&gt;""</formula>
    </cfRule>
  </conditionalFormatting>
  <conditionalFormatting sqref="E115">
    <cfRule type="cellIs" dxfId="20" priority="34" operator="equal">
      <formula>"P"</formula>
    </cfRule>
  </conditionalFormatting>
  <conditionalFormatting sqref="E125">
    <cfRule type="cellIs" dxfId="19" priority="31" operator="equal">
      <formula>"P"</formula>
    </cfRule>
  </conditionalFormatting>
  <conditionalFormatting sqref="E133">
    <cfRule type="cellIs" dxfId="18" priority="30" operator="equal">
      <formula>"P"</formula>
    </cfRule>
  </conditionalFormatting>
  <conditionalFormatting sqref="E131">
    <cfRule type="cellIs" dxfId="17" priority="29" operator="equal">
      <formula>"P"</formula>
    </cfRule>
  </conditionalFormatting>
  <conditionalFormatting sqref="E135:E137">
    <cfRule type="cellIs" dxfId="16" priority="28" operator="equal">
      <formula>"P"</formula>
    </cfRule>
  </conditionalFormatting>
  <conditionalFormatting sqref="E135:E137">
    <cfRule type="cellIs" dxfId="15" priority="26" operator="equal">
      <formula>"P"</formula>
    </cfRule>
  </conditionalFormatting>
  <conditionalFormatting sqref="E139">
    <cfRule type="cellIs" dxfId="14" priority="25" operator="equal">
      <formula>"P"</formula>
    </cfRule>
  </conditionalFormatting>
  <conditionalFormatting sqref="E139">
    <cfRule type="cellIs" dxfId="13" priority="23" operator="equal">
      <formula>"P"</formula>
    </cfRule>
  </conditionalFormatting>
  <conditionalFormatting sqref="E115">
    <cfRule type="cellIs" dxfId="12" priority="22" operator="equal">
      <formula>"P"</formula>
    </cfRule>
  </conditionalFormatting>
  <conditionalFormatting sqref="E103">
    <cfRule type="cellIs" dxfId="11" priority="21" operator="equal">
      <formula>"P"</formula>
    </cfRule>
  </conditionalFormatting>
  <conditionalFormatting sqref="E103">
    <cfRule type="cellIs" dxfId="10" priority="20" operator="equal">
      <formula>"P"</formula>
    </cfRule>
  </conditionalFormatting>
  <conditionalFormatting sqref="E89">
    <cfRule type="cellIs" dxfId="9" priority="17" operator="equal">
      <formula>"P"</formula>
    </cfRule>
  </conditionalFormatting>
  <conditionalFormatting sqref="E89">
    <cfRule type="cellIs" dxfId="8" priority="16" operator="equal">
      <formula>"P"</formula>
    </cfRule>
  </conditionalFormatting>
  <conditionalFormatting sqref="E89">
    <cfRule type="cellIs" dxfId="7" priority="15" operator="equal">
      <formula>"P"</formula>
    </cfRule>
  </conditionalFormatting>
  <conditionalFormatting sqref="D74 D76">
    <cfRule type="expression" dxfId="6" priority="7">
      <formula>E74="P"</formula>
    </cfRule>
  </conditionalFormatting>
  <conditionalFormatting sqref="D80 D82 D84 D86 D89 D91 D97 D99 D101 D103 D108 D110 D112 D115 D119 D121 D123 D125 D129 D131 D133 D139">
    <cfRule type="expression" dxfId="5" priority="6">
      <formula>E80="P"</formula>
    </cfRule>
  </conditionalFormatting>
  <conditionalFormatting sqref="D137">
    <cfRule type="expression" dxfId="4" priority="2">
      <formula>E137="P"</formula>
    </cfRule>
  </conditionalFormatting>
  <conditionalFormatting sqref="D78">
    <cfRule type="expression" dxfId="3" priority="1">
      <formula>Validation</formula>
    </cfRule>
  </conditionalFormatting>
  <pageMargins left="0.7" right="0.7" top="0.75" bottom="0.75" header="0.3" footer="0.3"/>
  <pageSetup paperSize="9" orientation="portrait" r:id="rId1"/>
  <ignoredErrors>
    <ignoredError sqref="G101 G133" evalError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3" operator="containsText" id="{E30810A1-CEA3-4094-BF85-D9524ECF326D}">
            <xm:f>NOT(ISERROR(SEARCH(#REF!,E133)))</xm:f>
            <xm:f>#REF!</xm:f>
            <x14:dxf>
              <fill>
                <patternFill>
                  <bgColor rgb="FFFF0000"/>
                </patternFill>
              </fill>
            </x14:dxf>
          </x14:cfRule>
          <xm:sqref>E133</xm:sqref>
        </x14:conditionalFormatting>
        <x14:conditionalFormatting xmlns:xm="http://schemas.microsoft.com/office/excel/2006/main">
          <x14:cfRule type="containsText" priority="27" operator="containsText" id="{D027DDC5-3D9C-4B90-84D6-CFD3AFFB3E52}">
            <xm:f>NOT(ISERROR(SEARCH(#REF!,E135)))</xm:f>
            <xm:f>#REF!</xm:f>
            <x14:dxf>
              <fill>
                <patternFill>
                  <bgColor rgb="FFFF0000"/>
                </patternFill>
              </fill>
            </x14:dxf>
          </x14:cfRule>
          <xm:sqref>E135:E137</xm:sqref>
        </x14:conditionalFormatting>
        <x14:conditionalFormatting xmlns:xm="http://schemas.microsoft.com/office/excel/2006/main">
          <x14:cfRule type="containsText" priority="24" operator="containsText" id="{176FDBFD-B379-4DEA-973D-AD1510B29F37}">
            <xm:f>NOT(ISERROR(SEARCH(#REF!,E139)))</xm:f>
            <xm:f>#REF!</xm:f>
            <x14:dxf>
              <fill>
                <patternFill>
                  <bgColor rgb="FFFF0000"/>
                </patternFill>
              </fill>
            </x14:dxf>
          </x14:cfRule>
          <xm:sqref>E139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0904F98-35B4-4A09-8A3C-283A4C3DF872}">
          <x14:formula1>
            <xm:f>'(Données)'!$A$1:$A$2</xm:f>
          </x14:formula1>
          <xm:sqref>D42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2B0A8-0CBD-487A-A91C-30558FBA4983}">
  <dimension ref="A1:N26"/>
  <sheetViews>
    <sheetView workbookViewId="0">
      <selection activeCell="F10" sqref="F10"/>
    </sheetView>
  </sheetViews>
  <sheetFormatPr baseColWidth="10" defaultColWidth="11.453125" defaultRowHeight="14.5" x14ac:dyDescent="0.35"/>
  <cols>
    <col min="1" max="1" width="16.1796875" style="101" customWidth="1"/>
    <col min="2" max="7" width="12.7265625" style="101" customWidth="1"/>
    <col min="8" max="8" width="17.453125" style="101" customWidth="1"/>
    <col min="9" max="9" width="13" style="101" customWidth="1"/>
    <col min="10" max="10" width="20.54296875" style="101" customWidth="1"/>
    <col min="11" max="11" width="11.453125" style="101"/>
    <col min="12" max="12" width="16.453125" style="101" customWidth="1"/>
    <col min="13" max="13" width="69.7265625" style="101" customWidth="1"/>
    <col min="14" max="16384" width="11.453125" style="101"/>
  </cols>
  <sheetData>
    <row r="1" spans="1:14" ht="23.5" x14ac:dyDescent="0.35">
      <c r="A1" s="635" t="s">
        <v>239</v>
      </c>
      <c r="B1" s="635"/>
      <c r="C1" s="635"/>
      <c r="D1" s="635"/>
      <c r="E1" s="635"/>
      <c r="F1" s="635"/>
      <c r="G1" s="635"/>
      <c r="H1" s="635"/>
      <c r="I1" s="635"/>
      <c r="J1" s="635"/>
      <c r="K1" s="103"/>
      <c r="L1" s="103"/>
      <c r="M1" s="103"/>
      <c r="N1" s="103"/>
    </row>
    <row r="2" spans="1:14" ht="21.5" thickBot="1" x14ac:dyDescent="0.4">
      <c r="A2" s="636" t="s">
        <v>108</v>
      </c>
      <c r="B2" s="636"/>
      <c r="C2" s="636"/>
      <c r="D2" s="636"/>
      <c r="E2" s="636"/>
      <c r="F2" s="636"/>
      <c r="G2" s="636"/>
      <c r="H2" s="636"/>
      <c r="I2" s="636"/>
      <c r="J2" s="636"/>
      <c r="K2" s="637" t="s">
        <v>238</v>
      </c>
      <c r="L2" s="637"/>
      <c r="M2" s="637"/>
      <c r="N2" s="103"/>
    </row>
    <row r="3" spans="1:14" ht="29.5" thickBot="1" x14ac:dyDescent="0.4">
      <c r="A3" s="128"/>
      <c r="B3" s="638" t="s">
        <v>223</v>
      </c>
      <c r="C3" s="639"/>
      <c r="D3" s="140"/>
      <c r="E3" s="640" t="s">
        <v>201</v>
      </c>
      <c r="F3" s="641"/>
      <c r="G3" s="140"/>
      <c r="H3" s="127" t="s">
        <v>222</v>
      </c>
      <c r="I3" s="140"/>
      <c r="J3" s="127" t="s">
        <v>237</v>
      </c>
      <c r="K3" s="103"/>
      <c r="L3" s="127" t="s">
        <v>236</v>
      </c>
      <c r="M3" s="103"/>
      <c r="N3" s="103"/>
    </row>
    <row r="4" spans="1:14" ht="72.5" x14ac:dyDescent="0.35">
      <c r="A4" s="136" t="s">
        <v>235</v>
      </c>
      <c r="B4" s="125" t="s">
        <v>234</v>
      </c>
      <c r="C4" s="124">
        <v>200</v>
      </c>
      <c r="D4" s="119"/>
      <c r="E4" s="123" t="s">
        <v>220</v>
      </c>
      <c r="F4" s="122">
        <v>260</v>
      </c>
      <c r="G4" s="135" t="s">
        <v>233</v>
      </c>
      <c r="H4" s="633" t="s">
        <v>218</v>
      </c>
      <c r="I4" s="129" t="s">
        <v>232</v>
      </c>
      <c r="J4" s="134" t="s">
        <v>231</v>
      </c>
      <c r="K4" s="103"/>
      <c r="L4" s="633" t="s">
        <v>230</v>
      </c>
      <c r="M4" s="103"/>
      <c r="N4" s="103"/>
    </row>
    <row r="5" spans="1:14" ht="102" thickBot="1" x14ac:dyDescent="0.4">
      <c r="A5" s="133" t="s">
        <v>229</v>
      </c>
      <c r="B5" s="120" t="s">
        <v>216</v>
      </c>
      <c r="C5" s="117">
        <v>100</v>
      </c>
      <c r="D5" s="119"/>
      <c r="E5" s="118" t="s">
        <v>214</v>
      </c>
      <c r="F5" s="117">
        <v>230</v>
      </c>
      <c r="G5" s="119" t="s">
        <v>228</v>
      </c>
      <c r="H5" s="634"/>
      <c r="I5" s="129"/>
      <c r="J5" s="132">
        <v>170</v>
      </c>
      <c r="K5" s="103" t="s">
        <v>227</v>
      </c>
      <c r="L5" s="634"/>
      <c r="M5" s="103"/>
      <c r="N5" s="103"/>
    </row>
    <row r="6" spans="1:14" x14ac:dyDescent="0.35">
      <c r="A6" s="137"/>
      <c r="B6" s="130"/>
      <c r="C6" s="119"/>
      <c r="D6" s="119"/>
      <c r="E6" s="119"/>
      <c r="F6" s="119"/>
      <c r="G6" s="119"/>
      <c r="H6" s="129"/>
      <c r="I6" s="129"/>
      <c r="J6" s="119"/>
      <c r="K6" s="103"/>
      <c r="L6" s="103"/>
      <c r="M6" s="103"/>
      <c r="N6" s="103"/>
    </row>
    <row r="7" spans="1:14" ht="29" x14ac:dyDescent="0.35">
      <c r="A7" s="643" t="s">
        <v>226</v>
      </c>
      <c r="B7" s="643"/>
      <c r="C7" s="643"/>
      <c r="D7" s="131" t="s">
        <v>225</v>
      </c>
      <c r="E7" s="119"/>
      <c r="F7" s="119"/>
      <c r="G7" s="119"/>
      <c r="H7" s="129"/>
      <c r="I7" s="129"/>
      <c r="J7" s="119"/>
      <c r="K7" s="103"/>
      <c r="L7" s="103"/>
      <c r="M7" s="103"/>
      <c r="N7" s="103"/>
    </row>
    <row r="8" spans="1:14" ht="16" customHeight="1" x14ac:dyDescent="0.35">
      <c r="A8" s="644" t="s">
        <v>224</v>
      </c>
      <c r="B8" s="644"/>
      <c r="C8" s="644"/>
      <c r="D8" s="119"/>
      <c r="E8" s="119"/>
      <c r="F8" s="119"/>
      <c r="G8" s="119"/>
      <c r="H8" s="129"/>
      <c r="I8" s="129"/>
      <c r="J8" s="119"/>
      <c r="K8" s="103"/>
      <c r="L8" s="103"/>
      <c r="M8" s="103"/>
      <c r="N8" s="103"/>
    </row>
    <row r="9" spans="1:14" x14ac:dyDescent="0.35">
      <c r="A9" s="137"/>
      <c r="B9" s="130"/>
      <c r="C9" s="119"/>
      <c r="D9" s="119"/>
      <c r="E9" s="119"/>
      <c r="F9" s="119"/>
      <c r="G9" s="119"/>
      <c r="H9" s="129"/>
      <c r="I9" s="129"/>
      <c r="J9" s="119"/>
      <c r="K9" s="103"/>
      <c r="L9" s="103"/>
      <c r="M9" s="103"/>
      <c r="N9" s="103"/>
    </row>
    <row r="10" spans="1:14" ht="21.5" thickBot="1" x14ac:dyDescent="0.4">
      <c r="A10" s="645" t="s">
        <v>111</v>
      </c>
      <c r="B10" s="645"/>
      <c r="C10" s="645"/>
      <c r="D10" s="645"/>
      <c r="E10" s="645"/>
      <c r="F10" s="645"/>
      <c r="G10" s="645"/>
      <c r="H10" s="645"/>
      <c r="I10" s="645"/>
      <c r="J10" s="645"/>
      <c r="K10" s="103"/>
      <c r="L10" s="103"/>
      <c r="M10" s="103"/>
      <c r="N10" s="103"/>
    </row>
    <row r="11" spans="1:14" ht="29.5" thickBot="1" x14ac:dyDescent="0.4">
      <c r="A11" s="128"/>
      <c r="B11" s="638" t="s">
        <v>223</v>
      </c>
      <c r="C11" s="639"/>
      <c r="D11" s="140"/>
      <c r="E11" s="640" t="s">
        <v>201</v>
      </c>
      <c r="F11" s="641"/>
      <c r="G11" s="103"/>
      <c r="H11" s="127" t="s">
        <v>222</v>
      </c>
      <c r="I11" s="103"/>
      <c r="J11" s="103"/>
      <c r="K11" s="103"/>
      <c r="L11" s="103"/>
      <c r="M11" s="103"/>
    </row>
    <row r="12" spans="1:14" ht="29" x14ac:dyDescent="0.35">
      <c r="A12" s="126" t="s">
        <v>181</v>
      </c>
      <c r="B12" s="125" t="s">
        <v>221</v>
      </c>
      <c r="C12" s="124">
        <v>200</v>
      </c>
      <c r="D12" s="119"/>
      <c r="E12" s="123" t="s">
        <v>220</v>
      </c>
      <c r="F12" s="122">
        <v>260</v>
      </c>
      <c r="G12" s="103" t="s">
        <v>219</v>
      </c>
      <c r="H12" s="633" t="s">
        <v>218</v>
      </c>
      <c r="I12" s="103"/>
      <c r="J12" s="103"/>
      <c r="K12" s="103"/>
      <c r="L12" s="103"/>
      <c r="M12" s="103"/>
    </row>
    <row r="13" spans="1:14" ht="29.5" thickBot="1" x14ac:dyDescent="0.4">
      <c r="A13" s="121" t="s">
        <v>217</v>
      </c>
      <c r="B13" s="120" t="s">
        <v>216</v>
      </c>
      <c r="C13" s="117" t="s">
        <v>215</v>
      </c>
      <c r="D13" s="119"/>
      <c r="E13" s="118" t="s">
        <v>214</v>
      </c>
      <c r="F13" s="117">
        <v>230</v>
      </c>
      <c r="G13" s="103" t="s">
        <v>213</v>
      </c>
      <c r="H13" s="634"/>
      <c r="I13" s="103"/>
      <c r="J13" s="103"/>
      <c r="K13" s="103"/>
      <c r="L13" s="103"/>
      <c r="M13" s="103"/>
    </row>
    <row r="14" spans="1:14" x14ac:dyDescent="0.35">
      <c r="A14" s="646"/>
      <c r="B14" s="646"/>
      <c r="C14" s="646"/>
      <c r="D14" s="646"/>
      <c r="E14" s="646"/>
      <c r="F14" s="646"/>
      <c r="G14" s="646"/>
      <c r="H14" s="646"/>
      <c r="I14" s="646"/>
      <c r="J14" s="646"/>
      <c r="K14" s="103"/>
      <c r="L14" s="103"/>
      <c r="M14" s="103"/>
      <c r="N14" s="103"/>
    </row>
    <row r="15" spans="1:14" ht="29" x14ac:dyDescent="0.35">
      <c r="A15" s="643" t="s">
        <v>212</v>
      </c>
      <c r="B15" s="643"/>
      <c r="C15" s="643"/>
      <c r="D15" s="141"/>
      <c r="E15" s="116" t="s">
        <v>211</v>
      </c>
      <c r="F15" s="141"/>
      <c r="G15" s="141"/>
      <c r="H15" s="141"/>
      <c r="I15" s="141"/>
      <c r="J15" s="141"/>
      <c r="K15" s="103"/>
      <c r="L15" s="103"/>
      <c r="M15" s="103"/>
      <c r="N15" s="103"/>
    </row>
    <row r="16" spans="1:14" x14ac:dyDescent="0.35">
      <c r="A16" s="644" t="s">
        <v>210</v>
      </c>
      <c r="B16" s="644"/>
      <c r="C16" s="644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</row>
    <row r="17" spans="1:14" x14ac:dyDescent="0.35">
      <c r="A17" s="138"/>
      <c r="B17" s="138"/>
      <c r="C17" s="138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</row>
    <row r="18" spans="1:14" ht="21.5" thickBot="1" x14ac:dyDescent="0.4">
      <c r="A18" s="647" t="s">
        <v>209</v>
      </c>
      <c r="B18" s="647"/>
      <c r="C18" s="647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</row>
    <row r="19" spans="1:14" ht="29.5" thickBot="1" x14ac:dyDescent="0.4">
      <c r="A19" s="115"/>
      <c r="B19" s="114" t="s">
        <v>208</v>
      </c>
      <c r="C19" s="139" t="s">
        <v>207</v>
      </c>
      <c r="D19" s="140"/>
      <c r="E19" s="103"/>
      <c r="F19" s="103"/>
      <c r="G19" s="103"/>
      <c r="H19" s="103"/>
      <c r="I19" s="103"/>
      <c r="J19" s="103"/>
      <c r="K19" s="103"/>
      <c r="L19" s="103"/>
      <c r="M19" s="103"/>
      <c r="N19" s="103"/>
    </row>
    <row r="20" spans="1:14" ht="43.5" x14ac:dyDescent="0.35">
      <c r="A20" s="113" t="s">
        <v>206</v>
      </c>
      <c r="B20" s="112">
        <v>20.2</v>
      </c>
      <c r="C20" s="111">
        <v>21</v>
      </c>
      <c r="D20" s="110" t="s">
        <v>205</v>
      </c>
      <c r="E20" s="103"/>
      <c r="F20" s="109"/>
      <c r="G20" s="109"/>
      <c r="H20" s="103"/>
      <c r="I20" s="103"/>
      <c r="J20" s="109"/>
      <c r="K20" s="103"/>
      <c r="L20" s="103"/>
      <c r="M20" s="103"/>
      <c r="N20" s="103"/>
    </row>
    <row r="21" spans="1:14" ht="29.5" thickBot="1" x14ac:dyDescent="0.4">
      <c r="A21" s="108" t="s">
        <v>204</v>
      </c>
      <c r="B21" s="107">
        <v>72.5</v>
      </c>
      <c r="C21" s="106">
        <v>90</v>
      </c>
      <c r="D21" s="105"/>
      <c r="E21" s="103"/>
      <c r="F21" s="104"/>
      <c r="G21" s="104"/>
      <c r="H21" s="103"/>
      <c r="I21" s="103"/>
      <c r="J21" s="104"/>
      <c r="K21" s="103"/>
      <c r="L21" s="103"/>
      <c r="M21" s="103"/>
      <c r="N21" s="103"/>
    </row>
    <row r="22" spans="1:14" x14ac:dyDescent="0.35">
      <c r="A22" s="103"/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</row>
    <row r="23" spans="1:14" x14ac:dyDescent="0.35">
      <c r="A23" s="103"/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</row>
    <row r="24" spans="1:14" ht="21" x14ac:dyDescent="0.35">
      <c r="A24" s="645" t="s">
        <v>203</v>
      </c>
      <c r="B24" s="645"/>
      <c r="C24" s="645"/>
      <c r="D24" s="645"/>
      <c r="E24" s="645"/>
      <c r="F24" s="645"/>
      <c r="G24" s="645"/>
      <c r="H24" s="645"/>
      <c r="I24" s="645"/>
      <c r="J24" s="645"/>
      <c r="K24" s="102"/>
      <c r="L24" s="102"/>
      <c r="M24" s="102"/>
      <c r="N24" s="102"/>
    </row>
    <row r="25" spans="1:14" x14ac:dyDescent="0.35">
      <c r="A25" s="102"/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</row>
    <row r="26" spans="1:14" ht="30" customHeight="1" x14ac:dyDescent="0.35">
      <c r="A26" s="102"/>
      <c r="B26" s="102"/>
      <c r="C26" s="102"/>
      <c r="D26" s="102"/>
      <c r="E26" s="102"/>
      <c r="F26" s="642" t="s">
        <v>202</v>
      </c>
      <c r="G26" s="642"/>
      <c r="H26" s="102"/>
      <c r="I26" s="102"/>
      <c r="J26" s="102"/>
      <c r="K26" s="102"/>
      <c r="L26" s="102"/>
      <c r="M26" s="102"/>
      <c r="N26" s="102"/>
    </row>
  </sheetData>
  <customSheetViews>
    <customSheetView guid="{8F3357F8-331C-48B4-BC4B-B2C3BDCED09C}">
      <selection activeCell="A10" sqref="A10:J10"/>
      <pageMargins left="0.7" right="0.7" top="0.75" bottom="0.75" header="0.3" footer="0.3"/>
    </customSheetView>
    <customSheetView guid="{D31424B4-51D9-40E4-8BCE-258C6C0EFC97}">
      <selection activeCell="A10" sqref="A10:J10"/>
      <pageMargins left="0.7" right="0.7" top="0.75" bottom="0.75" header="0.3" footer="0.3"/>
    </customSheetView>
    <customSheetView guid="{2D2DBE93-9DD1-4706-AB7C-3E2998160056}">
      <selection activeCell="A10" sqref="A10:J10"/>
      <pageMargins left="0.7" right="0.7" top="0.75" bottom="0.75" header="0.3" footer="0.3"/>
    </customSheetView>
  </customSheetViews>
  <mergeCells count="19">
    <mergeCell ref="F26:G26"/>
    <mergeCell ref="A7:C7"/>
    <mergeCell ref="A8:C8"/>
    <mergeCell ref="A10:J10"/>
    <mergeCell ref="B11:C11"/>
    <mergeCell ref="E11:F11"/>
    <mergeCell ref="H12:H13"/>
    <mergeCell ref="A14:J14"/>
    <mergeCell ref="A15:C15"/>
    <mergeCell ref="A16:C16"/>
    <mergeCell ref="A18:C18"/>
    <mergeCell ref="A24:J24"/>
    <mergeCell ref="H4:H5"/>
    <mergeCell ref="L4:L5"/>
    <mergeCell ref="A1:J1"/>
    <mergeCell ref="A2:J2"/>
    <mergeCell ref="K2:M2"/>
    <mergeCell ref="B3:C3"/>
    <mergeCell ref="E3:F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1"/>
  <dimension ref="A1:ED135"/>
  <sheetViews>
    <sheetView topLeftCell="DH1" zoomScale="60" zoomScaleNormal="60" zoomScaleSheetLayoutView="50" workbookViewId="0">
      <selection activeCell="AR6" sqref="AR6"/>
    </sheetView>
  </sheetViews>
  <sheetFormatPr baseColWidth="10" defaultRowHeight="14.5" x14ac:dyDescent="0.35"/>
  <cols>
    <col min="1" max="25" width="15.54296875" customWidth="1"/>
    <col min="26" max="26" width="21.81640625" customWidth="1"/>
    <col min="27" max="27" width="22.7265625" customWidth="1"/>
    <col min="28" max="47" width="20.54296875" customWidth="1"/>
    <col min="48" max="58" width="23.54296875" customWidth="1"/>
    <col min="59" max="59" width="24.81640625" customWidth="1"/>
    <col min="60" max="71" width="10.54296875" customWidth="1"/>
    <col min="73" max="73" width="20.54296875" customWidth="1"/>
    <col min="74" max="74" width="23.7265625" style="57" customWidth="1"/>
    <col min="75" max="81" width="20.54296875" customWidth="1"/>
    <col min="82" max="83" width="25" customWidth="1"/>
    <col min="84" max="84" width="20.54296875" customWidth="1"/>
    <col min="85" max="85" width="27.81640625" customWidth="1"/>
    <col min="86" max="86" width="12.54296875" customWidth="1"/>
    <col min="87" max="87" width="33.1796875" customWidth="1"/>
    <col min="88" max="88" width="16.453125" customWidth="1"/>
    <col min="89" max="89" width="27.7265625" customWidth="1"/>
    <col min="90" max="90" width="22.1796875" customWidth="1"/>
    <col min="91" max="91" width="17.1796875" customWidth="1"/>
    <col min="92" max="92" width="23.1796875" customWidth="1"/>
    <col min="93" max="93" width="15.453125" customWidth="1"/>
    <col min="94" max="94" width="18.453125" customWidth="1"/>
    <col min="95" max="95" width="17.7265625" customWidth="1"/>
    <col min="96" max="96" width="19.453125" customWidth="1"/>
    <col min="97" max="97" width="19.1796875" customWidth="1"/>
    <col min="98" max="98" width="21.26953125" customWidth="1"/>
    <col min="102" max="102" width="20" customWidth="1"/>
    <col min="103" max="103" width="19" customWidth="1"/>
    <col min="105" max="105" width="23.1796875" customWidth="1"/>
    <col min="107" max="107" width="24.1796875" customWidth="1"/>
    <col min="111" max="111" width="27" customWidth="1"/>
    <col min="115" max="115" width="14.453125" customWidth="1"/>
    <col min="116" max="116" width="21.54296875" customWidth="1"/>
    <col min="117" max="117" width="21.26953125" customWidth="1"/>
    <col min="118" max="118" width="17.453125" customWidth="1"/>
    <col min="119" max="119" width="19.1796875" customWidth="1"/>
    <col min="120" max="120" width="25.1796875" customWidth="1"/>
    <col min="121" max="121" width="12.7265625" customWidth="1"/>
    <col min="134" max="134" width="29.7265625" customWidth="1"/>
  </cols>
  <sheetData>
    <row r="1" spans="1:134" ht="18.5" x14ac:dyDescent="0.35">
      <c r="A1" s="1"/>
      <c r="B1" s="1"/>
      <c r="C1" s="2"/>
      <c r="D1" s="3"/>
      <c r="E1" s="4"/>
      <c r="F1" s="5"/>
      <c r="G1" s="4"/>
      <c r="H1" s="6"/>
      <c r="I1" s="3"/>
      <c r="J1" s="4"/>
      <c r="K1" s="7"/>
      <c r="L1" s="4"/>
      <c r="M1" s="4"/>
      <c r="N1" s="4"/>
      <c r="O1" s="4"/>
      <c r="P1" s="4"/>
      <c r="Q1" s="4"/>
      <c r="R1" s="8"/>
      <c r="S1" s="8"/>
      <c r="T1" s="4"/>
      <c r="U1" s="8"/>
      <c r="V1" s="8"/>
      <c r="W1" s="4"/>
      <c r="X1" s="9"/>
      <c r="Y1" s="4"/>
      <c r="Z1" s="10"/>
      <c r="AA1" s="10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2"/>
      <c r="AV1" s="13"/>
      <c r="AW1" s="11"/>
      <c r="AX1" s="11"/>
      <c r="AY1" s="11"/>
      <c r="AZ1" s="11"/>
      <c r="BA1" s="11"/>
      <c r="BB1" s="12"/>
      <c r="BC1" s="12"/>
      <c r="BD1" s="11"/>
      <c r="BE1" s="11"/>
      <c r="BF1" s="11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1"/>
      <c r="BV1" s="11"/>
      <c r="BW1" s="12"/>
      <c r="BX1" s="12"/>
      <c r="BY1" s="14"/>
      <c r="BZ1" s="14"/>
      <c r="CA1" s="15"/>
      <c r="CB1" s="14"/>
      <c r="CC1" s="14"/>
      <c r="CD1" s="12"/>
      <c r="CE1" s="12"/>
      <c r="CF1" s="12"/>
    </row>
    <row r="2" spans="1:134" ht="29" thickBot="1" x14ac:dyDescent="0.7">
      <c r="A2" s="1"/>
      <c r="B2" s="1"/>
      <c r="C2" s="2"/>
      <c r="D2" s="3"/>
      <c r="E2" s="4"/>
      <c r="F2" s="5"/>
      <c r="G2" s="4"/>
      <c r="H2" s="6"/>
      <c r="I2" s="3"/>
      <c r="J2" s="4"/>
      <c r="K2" s="7"/>
      <c r="L2" s="4"/>
      <c r="M2" s="4"/>
      <c r="N2" s="4"/>
      <c r="O2" s="4"/>
      <c r="P2" s="4"/>
      <c r="Q2" s="4"/>
      <c r="R2" s="8"/>
      <c r="S2" s="8"/>
      <c r="T2" s="4"/>
      <c r="U2" s="8"/>
      <c r="V2" s="8"/>
      <c r="W2" s="4"/>
      <c r="X2" s="9"/>
      <c r="Y2" s="4"/>
      <c r="Z2" s="286"/>
      <c r="AA2" s="286"/>
      <c r="AB2" s="285"/>
      <c r="AC2" s="285"/>
      <c r="AD2" s="285"/>
      <c r="AE2" s="285"/>
      <c r="AF2" s="285"/>
      <c r="AG2" s="285"/>
      <c r="AH2" s="285"/>
      <c r="AI2" s="285"/>
      <c r="AJ2" s="285"/>
      <c r="AK2" s="285"/>
      <c r="AL2" s="285"/>
      <c r="AM2" s="285"/>
      <c r="AN2" s="285"/>
      <c r="AO2" s="285"/>
      <c r="AP2" s="285"/>
      <c r="AQ2" s="285"/>
      <c r="AR2" s="285"/>
      <c r="AS2" s="285"/>
      <c r="AT2" s="285"/>
      <c r="AU2" s="282"/>
      <c r="AV2" s="287"/>
      <c r="AW2" s="285"/>
      <c r="AX2" s="285"/>
      <c r="AY2" s="285"/>
      <c r="AZ2" s="285"/>
      <c r="BA2" s="285"/>
      <c r="BB2" s="282"/>
      <c r="BC2" s="282"/>
      <c r="BD2" s="285"/>
      <c r="BE2" s="285"/>
      <c r="BF2" s="285"/>
      <c r="BG2" s="286"/>
      <c r="BH2" s="286"/>
      <c r="BI2" s="286"/>
      <c r="BJ2" s="286"/>
      <c r="BK2" s="286"/>
      <c r="BL2" s="286"/>
      <c r="BM2" s="286"/>
      <c r="BN2" s="286"/>
      <c r="BO2" s="286"/>
      <c r="BP2" s="286"/>
      <c r="BQ2" s="286"/>
      <c r="BR2" s="286"/>
      <c r="BS2" s="286"/>
      <c r="BT2" s="286"/>
      <c r="BU2" s="285"/>
      <c r="BV2" s="285"/>
      <c r="BW2" s="282"/>
      <c r="BX2" s="282"/>
      <c r="BY2" s="283"/>
      <c r="BZ2" s="283"/>
      <c r="CA2" s="284"/>
      <c r="CB2" s="283"/>
      <c r="CC2" s="283"/>
      <c r="CD2" s="282"/>
      <c r="CE2" s="282"/>
      <c r="CF2" s="282"/>
      <c r="CI2" s="100" t="s">
        <v>180</v>
      </c>
      <c r="CJ2" s="100"/>
      <c r="CK2" s="100"/>
      <c r="CL2" s="100"/>
      <c r="CM2" s="100"/>
      <c r="CN2" s="100"/>
      <c r="CO2" s="100"/>
      <c r="CP2" s="100"/>
      <c r="CQ2" s="100"/>
      <c r="CR2" s="100"/>
      <c r="CS2" s="100"/>
      <c r="CT2" s="100"/>
      <c r="CU2" s="100"/>
      <c r="CV2" s="100"/>
      <c r="CW2" s="100"/>
      <c r="CX2" s="100"/>
      <c r="CY2" s="100"/>
      <c r="CZ2" s="100"/>
      <c r="DA2" s="100"/>
      <c r="DB2" s="100"/>
      <c r="DC2" s="100"/>
      <c r="DD2" s="100"/>
      <c r="DE2" s="100"/>
      <c r="DF2" s="100"/>
      <c r="DG2" s="100"/>
      <c r="DH2" s="100"/>
      <c r="DI2" s="100"/>
      <c r="DJ2" s="100"/>
      <c r="DK2" s="100"/>
      <c r="DL2" s="100"/>
      <c r="DM2" s="100"/>
      <c r="DN2" s="100"/>
      <c r="DO2" s="100"/>
      <c r="DP2" s="100"/>
      <c r="DQ2" s="100"/>
      <c r="DR2" s="100"/>
      <c r="DS2" s="100"/>
      <c r="DT2" s="100"/>
      <c r="DU2" s="100"/>
      <c r="DV2" s="100"/>
      <c r="DW2" s="100"/>
      <c r="DX2" s="100"/>
      <c r="DY2" s="100"/>
      <c r="DZ2" s="100"/>
      <c r="EA2" s="100"/>
      <c r="EB2" s="100"/>
      <c r="EC2" s="100"/>
      <c r="ED2" s="100"/>
    </row>
    <row r="3" spans="1:134" ht="41.15" customHeight="1" thickBot="1" x14ac:dyDescent="0.4">
      <c r="A3" s="1"/>
      <c r="B3" s="1"/>
      <c r="C3" s="2"/>
      <c r="D3" s="3"/>
      <c r="E3" s="4"/>
      <c r="F3" s="5"/>
      <c r="G3" s="4"/>
      <c r="H3" s="6"/>
      <c r="I3" s="3"/>
      <c r="J3" s="4"/>
      <c r="K3" s="7"/>
      <c r="L3" s="4"/>
      <c r="M3" s="4"/>
      <c r="N3" s="4"/>
      <c r="O3" s="4"/>
      <c r="P3" s="4"/>
      <c r="Q3" s="4"/>
      <c r="R3" s="8"/>
      <c r="S3" s="8"/>
      <c r="T3" s="4"/>
      <c r="U3" s="8"/>
      <c r="V3" s="8"/>
      <c r="W3" s="4"/>
      <c r="X3" s="9"/>
      <c r="Y3" s="4"/>
      <c r="Z3" s="696" t="s">
        <v>364</v>
      </c>
      <c r="AA3" s="687"/>
      <c r="AB3" s="690" t="s">
        <v>363</v>
      </c>
      <c r="AC3" s="691"/>
      <c r="AD3" s="691"/>
      <c r="AE3" s="691"/>
      <c r="AF3" s="691"/>
      <c r="AG3" s="691"/>
      <c r="AH3" s="691"/>
      <c r="AI3" s="691"/>
      <c r="AJ3" s="691"/>
      <c r="AK3" s="691"/>
      <c r="AL3" s="691"/>
      <c r="AM3" s="691"/>
      <c r="AN3" s="691"/>
      <c r="AO3" s="691"/>
      <c r="AP3" s="691"/>
      <c r="AQ3" s="691"/>
      <c r="AR3" s="691"/>
      <c r="AS3" s="691"/>
      <c r="AT3" s="691"/>
      <c r="AU3" s="692"/>
      <c r="AV3" s="686" t="s">
        <v>362</v>
      </c>
      <c r="AW3" s="686"/>
      <c r="AX3" s="686"/>
      <c r="AY3" s="686"/>
      <c r="AZ3" s="686"/>
      <c r="BA3" s="686"/>
      <c r="BB3" s="686"/>
      <c r="BC3" s="686"/>
      <c r="BD3" s="686"/>
      <c r="BE3" s="686"/>
      <c r="BF3" s="687"/>
      <c r="BG3" s="701" t="s">
        <v>366</v>
      </c>
      <c r="BH3" s="701"/>
      <c r="BI3" s="701"/>
      <c r="BJ3" s="701"/>
      <c r="BK3" s="701"/>
      <c r="BL3" s="701"/>
      <c r="BM3" s="701"/>
      <c r="BN3" s="701"/>
      <c r="BO3" s="701"/>
      <c r="BP3" s="701"/>
      <c r="BQ3" s="701"/>
      <c r="BR3" s="701"/>
      <c r="BS3" s="701"/>
      <c r="BT3" s="701"/>
      <c r="BU3" s="702" t="s">
        <v>361</v>
      </c>
      <c r="BV3" s="703"/>
      <c r="BW3" s="704"/>
      <c r="BX3" s="708" t="s">
        <v>190</v>
      </c>
      <c r="BY3" s="709"/>
      <c r="BZ3" s="709"/>
      <c r="CA3" s="709"/>
      <c r="CB3" s="709"/>
      <c r="CC3" s="710"/>
      <c r="CD3" s="648" t="s">
        <v>348</v>
      </c>
      <c r="CE3" s="649"/>
      <c r="CF3" s="650"/>
      <c r="CI3" s="672" t="s">
        <v>187</v>
      </c>
      <c r="CJ3" s="673"/>
      <c r="CK3" s="673"/>
      <c r="CL3" s="673"/>
      <c r="CM3" s="673"/>
      <c r="CN3" s="673"/>
      <c r="CO3" s="673"/>
      <c r="CP3" s="673"/>
      <c r="CQ3" s="673"/>
      <c r="CR3" s="673"/>
      <c r="CS3" s="674"/>
      <c r="CT3" s="666" t="s">
        <v>186</v>
      </c>
      <c r="CU3" s="667"/>
      <c r="CV3" s="667"/>
      <c r="CW3" s="667"/>
      <c r="CX3" s="667"/>
      <c r="CY3" s="667"/>
      <c r="CZ3" s="667"/>
      <c r="DA3" s="667"/>
      <c r="DB3" s="667"/>
      <c r="DC3" s="667"/>
      <c r="DD3" s="668"/>
      <c r="DE3" s="660" t="s">
        <v>188</v>
      </c>
      <c r="DF3" s="661"/>
      <c r="DG3" s="661"/>
      <c r="DH3" s="661"/>
      <c r="DI3" s="661"/>
      <c r="DJ3" s="662"/>
      <c r="DK3" s="651" t="s">
        <v>190</v>
      </c>
      <c r="DL3" s="652"/>
      <c r="DM3" s="652"/>
      <c r="DN3" s="652"/>
      <c r="DO3" s="652"/>
      <c r="DP3" s="653"/>
      <c r="DQ3" s="678" t="s">
        <v>192</v>
      </c>
      <c r="DR3" s="679"/>
      <c r="DS3" s="679"/>
      <c r="DT3" s="679"/>
      <c r="DU3" s="679"/>
      <c r="DV3" s="679"/>
      <c r="DW3" s="679"/>
      <c r="DX3" s="679"/>
      <c r="DY3" s="679"/>
      <c r="DZ3" s="679"/>
      <c r="EA3" s="679"/>
      <c r="EB3" s="679"/>
      <c r="EC3" s="680"/>
      <c r="ED3" s="657" t="s">
        <v>174</v>
      </c>
    </row>
    <row r="4" spans="1:134" ht="100" customHeight="1" thickBot="1" x14ac:dyDescent="0.4">
      <c r="A4" s="16"/>
      <c r="B4" s="16"/>
      <c r="C4" s="17"/>
      <c r="D4" s="18"/>
      <c r="E4" s="19"/>
      <c r="F4" s="20"/>
      <c r="G4" s="19"/>
      <c r="H4" s="21"/>
      <c r="I4" s="18"/>
      <c r="J4" s="19"/>
      <c r="K4" s="22"/>
      <c r="L4" s="19"/>
      <c r="M4" s="19"/>
      <c r="N4" s="19"/>
      <c r="O4" s="19"/>
      <c r="P4" s="19"/>
      <c r="Q4" s="19"/>
      <c r="R4" s="16"/>
      <c r="S4" s="16"/>
      <c r="T4" s="19"/>
      <c r="U4" s="16"/>
      <c r="V4" s="16"/>
      <c r="W4" s="19"/>
      <c r="X4" s="23"/>
      <c r="Y4" s="19"/>
      <c r="Z4" s="697"/>
      <c r="AA4" s="689"/>
      <c r="AB4" s="693"/>
      <c r="AC4" s="694"/>
      <c r="AD4" s="694"/>
      <c r="AE4" s="694"/>
      <c r="AF4" s="694"/>
      <c r="AG4" s="694"/>
      <c r="AH4" s="694"/>
      <c r="AI4" s="694"/>
      <c r="AJ4" s="694"/>
      <c r="AK4" s="694"/>
      <c r="AL4" s="694"/>
      <c r="AM4" s="694"/>
      <c r="AN4" s="694"/>
      <c r="AO4" s="694"/>
      <c r="AP4" s="694"/>
      <c r="AQ4" s="694"/>
      <c r="AR4" s="694"/>
      <c r="AS4" s="694"/>
      <c r="AT4" s="694"/>
      <c r="AU4" s="695"/>
      <c r="AV4" s="688"/>
      <c r="AW4" s="688"/>
      <c r="AX4" s="688"/>
      <c r="AY4" s="688"/>
      <c r="AZ4" s="688"/>
      <c r="BA4" s="688"/>
      <c r="BB4" s="688"/>
      <c r="BC4" s="688"/>
      <c r="BD4" s="688"/>
      <c r="BE4" s="688"/>
      <c r="BF4" s="689"/>
      <c r="BG4" s="714" t="s">
        <v>61</v>
      </c>
      <c r="BH4" s="698" t="s">
        <v>0</v>
      </c>
      <c r="BI4" s="699"/>
      <c r="BJ4" s="700"/>
      <c r="BK4" s="698" t="s">
        <v>1</v>
      </c>
      <c r="BL4" s="699"/>
      <c r="BM4" s="700"/>
      <c r="BN4" s="698" t="s">
        <v>2</v>
      </c>
      <c r="BO4" s="699"/>
      <c r="BP4" s="700"/>
      <c r="BQ4" s="698" t="s">
        <v>3</v>
      </c>
      <c r="BR4" s="699"/>
      <c r="BS4" s="700"/>
      <c r="BT4" s="716" t="s">
        <v>4</v>
      </c>
      <c r="BU4" s="705"/>
      <c r="BV4" s="706"/>
      <c r="BW4" s="707"/>
      <c r="BX4" s="711"/>
      <c r="BY4" s="712"/>
      <c r="BZ4" s="712"/>
      <c r="CA4" s="712"/>
      <c r="CB4" s="712"/>
      <c r="CC4" s="713"/>
      <c r="CD4" s="424" t="s">
        <v>349</v>
      </c>
      <c r="CE4" s="423" t="s">
        <v>350</v>
      </c>
      <c r="CF4" s="428" t="s">
        <v>352</v>
      </c>
      <c r="CI4" s="675"/>
      <c r="CJ4" s="676"/>
      <c r="CK4" s="676"/>
      <c r="CL4" s="676"/>
      <c r="CM4" s="676"/>
      <c r="CN4" s="676"/>
      <c r="CO4" s="676"/>
      <c r="CP4" s="676"/>
      <c r="CQ4" s="676"/>
      <c r="CR4" s="676"/>
      <c r="CS4" s="677"/>
      <c r="CT4" s="669"/>
      <c r="CU4" s="670"/>
      <c r="CV4" s="670"/>
      <c r="CW4" s="670"/>
      <c r="CX4" s="670"/>
      <c r="CY4" s="670"/>
      <c r="CZ4" s="670"/>
      <c r="DA4" s="670"/>
      <c r="DB4" s="670"/>
      <c r="DC4" s="670"/>
      <c r="DD4" s="671"/>
      <c r="DE4" s="663"/>
      <c r="DF4" s="664"/>
      <c r="DG4" s="664"/>
      <c r="DH4" s="664"/>
      <c r="DI4" s="664"/>
      <c r="DJ4" s="665"/>
      <c r="DK4" s="654"/>
      <c r="DL4" s="655"/>
      <c r="DM4" s="655"/>
      <c r="DN4" s="655"/>
      <c r="DO4" s="655"/>
      <c r="DP4" s="656"/>
      <c r="DQ4" s="681" t="s">
        <v>0</v>
      </c>
      <c r="DR4" s="681"/>
      <c r="DS4" s="682"/>
      <c r="DT4" s="683" t="s">
        <v>1</v>
      </c>
      <c r="DU4" s="681"/>
      <c r="DV4" s="682"/>
      <c r="DW4" s="683" t="s">
        <v>2</v>
      </c>
      <c r="DX4" s="681"/>
      <c r="DY4" s="682"/>
      <c r="DZ4" s="683" t="s">
        <v>3</v>
      </c>
      <c r="EA4" s="681"/>
      <c r="EB4" s="682"/>
      <c r="EC4" s="684" t="s">
        <v>4</v>
      </c>
      <c r="ED4" s="658"/>
    </row>
    <row r="5" spans="1:134" ht="111" customHeight="1" thickBot="1" x14ac:dyDescent="0.4">
      <c r="A5" s="25" t="s">
        <v>5</v>
      </c>
      <c r="B5" s="25" t="s">
        <v>6</v>
      </c>
      <c r="C5" s="25" t="s">
        <v>7</v>
      </c>
      <c r="D5" s="25" t="s">
        <v>8</v>
      </c>
      <c r="E5" s="25" t="s">
        <v>9</v>
      </c>
      <c r="F5" s="25" t="s">
        <v>10</v>
      </c>
      <c r="G5" s="25" t="s">
        <v>11</v>
      </c>
      <c r="H5" s="26" t="s">
        <v>12</v>
      </c>
      <c r="I5" s="25" t="s">
        <v>13</v>
      </c>
      <c r="J5" s="25" t="s">
        <v>14</v>
      </c>
      <c r="K5" s="27" t="s">
        <v>15</v>
      </c>
      <c r="L5" s="25" t="s">
        <v>16</v>
      </c>
      <c r="M5" s="25" t="s">
        <v>17</v>
      </c>
      <c r="N5" s="25" t="s">
        <v>18</v>
      </c>
      <c r="O5" s="25" t="s">
        <v>19</v>
      </c>
      <c r="P5" s="25" t="s">
        <v>20</v>
      </c>
      <c r="Q5" s="25" t="s">
        <v>21</v>
      </c>
      <c r="R5" s="25" t="s">
        <v>22</v>
      </c>
      <c r="S5" s="25" t="s">
        <v>23</v>
      </c>
      <c r="T5" s="25" t="s">
        <v>24</v>
      </c>
      <c r="U5" s="25" t="s">
        <v>25</v>
      </c>
      <c r="V5" s="28" t="s">
        <v>26</v>
      </c>
      <c r="W5" s="28" t="s">
        <v>27</v>
      </c>
      <c r="X5" s="28" t="s">
        <v>28</v>
      </c>
      <c r="Y5" s="314" t="s">
        <v>29</v>
      </c>
      <c r="Z5" s="316" t="s">
        <v>30</v>
      </c>
      <c r="AA5" s="316" t="s">
        <v>31</v>
      </c>
      <c r="AB5" s="288" t="s">
        <v>32</v>
      </c>
      <c r="AC5" s="288" t="s">
        <v>33</v>
      </c>
      <c r="AD5" s="288" t="s">
        <v>34</v>
      </c>
      <c r="AE5" s="288" t="s">
        <v>35</v>
      </c>
      <c r="AF5" s="288" t="s">
        <v>36</v>
      </c>
      <c r="AG5" s="288" t="s">
        <v>73</v>
      </c>
      <c r="AH5" s="288" t="s">
        <v>37</v>
      </c>
      <c r="AI5" s="288" t="s">
        <v>38</v>
      </c>
      <c r="AJ5" s="288" t="s">
        <v>39</v>
      </c>
      <c r="AK5" s="288" t="s">
        <v>40</v>
      </c>
      <c r="AL5" s="288" t="s">
        <v>41</v>
      </c>
      <c r="AM5" s="288" t="s">
        <v>42</v>
      </c>
      <c r="AN5" s="288" t="s">
        <v>43</v>
      </c>
      <c r="AO5" s="288" t="s">
        <v>44</v>
      </c>
      <c r="AP5" s="288" t="s">
        <v>45</v>
      </c>
      <c r="AQ5" s="288" t="s">
        <v>46</v>
      </c>
      <c r="AR5" s="288" t="s">
        <v>74</v>
      </c>
      <c r="AS5" s="288" t="s">
        <v>47</v>
      </c>
      <c r="AT5" s="312" t="s">
        <v>48</v>
      </c>
      <c r="AU5" s="312" t="s">
        <v>49</v>
      </c>
      <c r="AV5" s="315" t="s">
        <v>50</v>
      </c>
      <c r="AW5" s="308" t="s">
        <v>51</v>
      </c>
      <c r="AX5" s="309" t="s">
        <v>52</v>
      </c>
      <c r="AY5" s="308" t="s">
        <v>53</v>
      </c>
      <c r="AZ5" s="308" t="s">
        <v>54</v>
      </c>
      <c r="BA5" s="308" t="s">
        <v>55</v>
      </c>
      <c r="BB5" s="310" t="s">
        <v>56</v>
      </c>
      <c r="BC5" s="310" t="s">
        <v>57</v>
      </c>
      <c r="BD5" s="311" t="s">
        <v>58</v>
      </c>
      <c r="BE5" s="311" t="s">
        <v>59</v>
      </c>
      <c r="BF5" s="308" t="s">
        <v>60</v>
      </c>
      <c r="BG5" s="715"/>
      <c r="BH5" s="29" t="s">
        <v>62</v>
      </c>
      <c r="BI5" s="24" t="s">
        <v>63</v>
      </c>
      <c r="BJ5" s="30" t="s">
        <v>64</v>
      </c>
      <c r="BK5" s="29" t="s">
        <v>62</v>
      </c>
      <c r="BL5" s="24" t="s">
        <v>63</v>
      </c>
      <c r="BM5" s="30" t="s">
        <v>64</v>
      </c>
      <c r="BN5" s="29" t="s">
        <v>62</v>
      </c>
      <c r="BO5" s="24" t="s">
        <v>63</v>
      </c>
      <c r="BP5" s="30" t="s">
        <v>64</v>
      </c>
      <c r="BQ5" s="29" t="s">
        <v>62</v>
      </c>
      <c r="BR5" s="24" t="s">
        <v>63</v>
      </c>
      <c r="BS5" s="30" t="s">
        <v>64</v>
      </c>
      <c r="BT5" s="717"/>
      <c r="BU5" s="317" t="s">
        <v>128</v>
      </c>
      <c r="BV5" s="318" t="s">
        <v>65</v>
      </c>
      <c r="BW5" s="317" t="s">
        <v>66</v>
      </c>
      <c r="BX5" s="319" t="s">
        <v>195</v>
      </c>
      <c r="BY5" s="320" t="s">
        <v>67</v>
      </c>
      <c r="BZ5" s="320" t="s">
        <v>68</v>
      </c>
      <c r="CA5" s="321" t="s">
        <v>69</v>
      </c>
      <c r="CB5" s="320" t="s">
        <v>70</v>
      </c>
      <c r="CC5" s="320" t="s">
        <v>71</v>
      </c>
      <c r="CD5" s="322" t="s">
        <v>354</v>
      </c>
      <c r="CE5" s="322" t="s">
        <v>351</v>
      </c>
      <c r="CF5" s="322" t="s">
        <v>353</v>
      </c>
      <c r="CI5" s="293" t="s">
        <v>141</v>
      </c>
      <c r="CJ5" s="293" t="s">
        <v>175</v>
      </c>
      <c r="CK5" s="294" t="s">
        <v>176</v>
      </c>
      <c r="CL5" s="293" t="s">
        <v>177</v>
      </c>
      <c r="CM5" s="293" t="s">
        <v>178</v>
      </c>
      <c r="CN5" s="292" t="s">
        <v>144</v>
      </c>
      <c r="CO5" s="292" t="s">
        <v>145</v>
      </c>
      <c r="CP5" s="293" t="s">
        <v>147</v>
      </c>
      <c r="CQ5" s="293" t="s">
        <v>146</v>
      </c>
      <c r="CR5" s="292" t="s">
        <v>148</v>
      </c>
      <c r="CS5" s="292" t="s">
        <v>179</v>
      </c>
      <c r="CT5" s="299" t="s">
        <v>150</v>
      </c>
      <c r="CU5" s="299" t="s">
        <v>151</v>
      </c>
      <c r="CV5" s="300" t="s">
        <v>152</v>
      </c>
      <c r="CW5" s="300" t="s">
        <v>182</v>
      </c>
      <c r="CX5" s="299" t="s">
        <v>183</v>
      </c>
      <c r="CY5" s="299" t="s">
        <v>153</v>
      </c>
      <c r="CZ5" s="299" t="s">
        <v>154</v>
      </c>
      <c r="DA5" s="299" t="s">
        <v>184</v>
      </c>
      <c r="DB5" s="300" t="s">
        <v>135</v>
      </c>
      <c r="DC5" s="300" t="s">
        <v>185</v>
      </c>
      <c r="DD5" s="298" t="s">
        <v>156</v>
      </c>
      <c r="DE5" s="297" t="s">
        <v>189</v>
      </c>
      <c r="DF5" s="295" t="s">
        <v>158</v>
      </c>
      <c r="DG5" s="295" t="s">
        <v>159</v>
      </c>
      <c r="DH5" s="296" t="s">
        <v>160</v>
      </c>
      <c r="DI5" s="296" t="s">
        <v>161</v>
      </c>
      <c r="DJ5" s="295" t="s">
        <v>162</v>
      </c>
      <c r="DK5" s="304" t="s">
        <v>163</v>
      </c>
      <c r="DL5" s="304" t="s">
        <v>164</v>
      </c>
      <c r="DM5" s="304" t="s">
        <v>165</v>
      </c>
      <c r="DN5" s="305" t="s">
        <v>166</v>
      </c>
      <c r="DO5" s="305" t="s">
        <v>167</v>
      </c>
      <c r="DP5" s="306" t="s">
        <v>191</v>
      </c>
      <c r="DQ5" s="301" t="s">
        <v>62</v>
      </c>
      <c r="DR5" s="302" t="s">
        <v>63</v>
      </c>
      <c r="DS5" s="302" t="s">
        <v>64</v>
      </c>
      <c r="DT5" s="302" t="s">
        <v>62</v>
      </c>
      <c r="DU5" s="302" t="s">
        <v>63</v>
      </c>
      <c r="DV5" s="302" t="s">
        <v>64</v>
      </c>
      <c r="DW5" s="302" t="s">
        <v>62</v>
      </c>
      <c r="DX5" s="302" t="s">
        <v>63</v>
      </c>
      <c r="DY5" s="302" t="s">
        <v>64</v>
      </c>
      <c r="DZ5" s="302" t="s">
        <v>62</v>
      </c>
      <c r="EA5" s="302" t="s">
        <v>63</v>
      </c>
      <c r="EB5" s="303" t="s">
        <v>64</v>
      </c>
      <c r="EC5" s="685"/>
      <c r="ED5" s="659"/>
    </row>
    <row r="6" spans="1:134" s="70" customFormat="1" ht="30" customHeight="1" x14ac:dyDescent="0.35">
      <c r="A6" s="87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53"/>
      <c r="Y6" s="53"/>
      <c r="Z6" s="53">
        <f>'FORMULAIRE RESIDENCE CREATION'!C44</f>
        <v>0</v>
      </c>
      <c r="AA6" s="53"/>
      <c r="AB6" s="97">
        <f>'FORMULAIRE RESIDENCE CREATION'!E26</f>
        <v>0</v>
      </c>
      <c r="AC6" s="313"/>
      <c r="AD6" s="97"/>
      <c r="AE6" s="97"/>
      <c r="AF6" s="97"/>
      <c r="AG6" s="97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>
        <f>'FORMULAIRE RESIDENCE CREATION'!C70</f>
        <v>0</v>
      </c>
      <c r="AW6" s="53">
        <f>'FORMULAIRE RESIDENCE CREATION'!C107</f>
        <v>0</v>
      </c>
      <c r="AX6" s="53">
        <f>'FORMULAIRE RESIDENCE CREATION'!C39</f>
        <v>0</v>
      </c>
      <c r="AY6" s="53">
        <f>'FORMULAIRE RESIDENCE CREATION'!C81</f>
        <v>0</v>
      </c>
      <c r="AZ6" s="53">
        <f>'FORMULAIRE RESIDENCE CREATION'!C79</f>
        <v>0</v>
      </c>
      <c r="BA6" s="53">
        <f>'FORMULAIRE RESIDENCE CREATION'!C77</f>
        <v>0</v>
      </c>
      <c r="BB6" s="54" t="s">
        <v>79</v>
      </c>
      <c r="BC6" s="53">
        <f>'FORMULAIRE RESIDENCE CREATION'!C35</f>
        <v>0</v>
      </c>
      <c r="BD6" s="53">
        <f>'FORMULAIRE RESIDENCE CREATION'!C85</f>
        <v>0</v>
      </c>
      <c r="BE6" s="53">
        <f>'FORMULAIRE RESIDENCE CREATION'!C86</f>
        <v>0</v>
      </c>
      <c r="BF6" s="53"/>
      <c r="BG6" s="53" t="str">
        <f>'FORMULAIRE RESIDENCE CREATION'!E109</f>
        <v/>
      </c>
      <c r="BH6" s="53">
        <f>'FORMULAIRE RESIDENCE CREATION'!C119</f>
        <v>0</v>
      </c>
      <c r="BI6" s="53">
        <f>'FORMULAIRE RESIDENCE CREATION'!C121</f>
        <v>0</v>
      </c>
      <c r="BJ6" s="53">
        <f>'FORMULAIRE RESIDENCE CREATION'!C123</f>
        <v>0</v>
      </c>
      <c r="BK6" s="53">
        <f>'FORMULAIRE RESIDENCE CREATION'!C129</f>
        <v>0</v>
      </c>
      <c r="BL6" s="53">
        <f>'FORMULAIRE RESIDENCE CREATION'!C131</f>
        <v>0</v>
      </c>
      <c r="BM6" s="53">
        <f>'FORMULAIRE RESIDENCE CREATION'!C133</f>
        <v>0</v>
      </c>
      <c r="BN6" s="53">
        <f>'FORMULAIRE RESIDENCE CREATION'!C139</f>
        <v>0</v>
      </c>
      <c r="BO6" s="53">
        <f>'FORMULAIRE RESIDENCE CREATION'!C141</f>
        <v>0</v>
      </c>
      <c r="BP6" s="53">
        <f>'FORMULAIRE RESIDENCE CREATION'!C143</f>
        <v>0</v>
      </c>
      <c r="BQ6" s="53">
        <f>'FORMULAIRE RESIDENCE CREATION'!C149</f>
        <v>0</v>
      </c>
      <c r="BR6" s="53">
        <f>'FORMULAIRE RESIDENCE CREATION'!C151</f>
        <v>0</v>
      </c>
      <c r="BS6" s="53">
        <f>'FORMULAIRE RESIDENCE CREATION'!C153</f>
        <v>0</v>
      </c>
      <c r="BT6" s="53">
        <f>SUM(BH6:BS6)</f>
        <v>0</v>
      </c>
      <c r="BU6" s="53">
        <f>'FORMULAIRE RESIDENCE CREATION'!G72</f>
        <v>0</v>
      </c>
      <c r="BV6" s="54" t="str">
        <f>'FORMULAIRE RESIDENCE CREATION'!L72</f>
        <v>0</v>
      </c>
      <c r="BW6" s="53"/>
      <c r="BX6" s="69">
        <f>'FORMULAIRE RESIDENCE CREATION'!C167</f>
        <v>0</v>
      </c>
      <c r="BY6" s="68">
        <f>'FORMULAIRE RESIDENCE CREATION'!C163</f>
        <v>0</v>
      </c>
      <c r="BZ6" s="68">
        <f>'FORMULAIRE RESIDENCE CREATION'!C161</f>
        <v>0</v>
      </c>
      <c r="CA6" s="69" t="e">
        <f>'FORMULAIRE RESIDENCE CREATION'!C165</f>
        <v>#DIV/0!</v>
      </c>
      <c r="CB6" s="53"/>
      <c r="CC6" s="53"/>
      <c r="CD6" s="53">
        <f>'FORMULAIRE RESIDENCE CREATION'!C92</f>
        <v>0</v>
      </c>
      <c r="CE6" s="53">
        <f>'FORMULAIRE RESIDENCE CREATION'!C90</f>
        <v>0</v>
      </c>
      <c r="CF6" s="53">
        <f>'FORMULAIRE RESIDENCE CREATION'!C88</f>
        <v>0</v>
      </c>
      <c r="CI6" s="31">
        <f>'FORMULAIRE RESIDENCE CREATION'!C18</f>
        <v>0</v>
      </c>
      <c r="CJ6" s="31" t="str">
        <f>'BILAN RESIDENCE CREATION'!D20</f>
        <v/>
      </c>
      <c r="CK6" s="31" t="str">
        <f>'BILAN RESIDENCE CREATION'!D22</f>
        <v/>
      </c>
      <c r="CL6" s="31" t="str">
        <f>'BILAN RESIDENCE CREATION'!D24</f>
        <v/>
      </c>
      <c r="CM6" s="31" t="str">
        <f>'BILAN RESIDENCE CREATION'!D26</f>
        <v/>
      </c>
      <c r="CN6" s="31" t="str">
        <f>'BILAN RESIDENCE CREATION'!D28</f>
        <v/>
      </c>
      <c r="CO6" s="31" t="str">
        <f>'BILAN RESIDENCE CREATION'!D30</f>
        <v/>
      </c>
      <c r="CP6" s="289" t="str">
        <f>'BILAN RESIDENCE CREATION'!D32</f>
        <v/>
      </c>
      <c r="CQ6" s="31" t="str">
        <f>'BILAN RESIDENCE CREATION'!D34</f>
        <v/>
      </c>
      <c r="CR6" s="31">
        <f>'BILAN RESIDENCE CREATION'!D36</f>
        <v>0</v>
      </c>
      <c r="CS6" s="31">
        <f>'BILAN RESIDENCE CREATION'!D38</f>
        <v>0</v>
      </c>
      <c r="CT6" s="31">
        <f>'BILAN RESIDENCE CREATION'!D42</f>
        <v>0</v>
      </c>
      <c r="CU6" s="31">
        <f>'BILAN RESIDENCE CREATION'!D45</f>
        <v>0</v>
      </c>
      <c r="CV6" s="31">
        <f>'BILAN RESIDENCE CREATION'!D47</f>
        <v>0</v>
      </c>
      <c r="CW6" s="31"/>
      <c r="CX6" s="31">
        <f>'BILAN RESIDENCE CREATION'!D49</f>
        <v>0</v>
      </c>
      <c r="CY6" s="31">
        <f>'BILAN RESIDENCE CREATION'!D51</f>
        <v>0</v>
      </c>
      <c r="CZ6" s="31">
        <f>'BILAN RESIDENCE CREATION'!D53</f>
        <v>0</v>
      </c>
      <c r="DA6" s="31">
        <f>'BILAN RESIDENCE CREATION'!D55</f>
        <v>0</v>
      </c>
      <c r="DB6" s="31">
        <f>'BILAN RESIDENCE CREATION'!D57</f>
        <v>0</v>
      </c>
      <c r="DC6" s="31">
        <f>'BILAN RESIDENCE CREATION'!D59</f>
        <v>0</v>
      </c>
      <c r="DD6" s="31">
        <f>'BILAN RESIDENCE CREATION'!D61</f>
        <v>0</v>
      </c>
      <c r="DE6" s="31">
        <f>'BILAN RESIDENCE CREATION'!D65</f>
        <v>0</v>
      </c>
      <c r="DF6" s="31">
        <f>'BILAN RESIDENCE CREATION'!D65</f>
        <v>0</v>
      </c>
      <c r="DG6" s="31">
        <f>'BILAN RESIDENCE CREATION'!D69</f>
        <v>0</v>
      </c>
      <c r="DH6" s="31">
        <f>'BILAN RESIDENCE CREATION'!D72</f>
        <v>0</v>
      </c>
      <c r="DI6" s="31">
        <f>'BILAN RESIDENCE CREATION'!D74</f>
        <v>0</v>
      </c>
      <c r="DJ6" s="31">
        <f>'BILAN RESIDENCE CREATION'!D76</f>
        <v>0</v>
      </c>
      <c r="DK6" s="290" t="str">
        <f>'BILAN RESIDENCE CREATION'!D80</f>
        <v/>
      </c>
      <c r="DL6" s="290">
        <f>'BILAN RESIDENCE CREATION'!D82</f>
        <v>0</v>
      </c>
      <c r="DM6" s="290" t="str">
        <f>'BILAN RESIDENCE CREATION'!D84</f>
        <v/>
      </c>
      <c r="DN6" s="290">
        <f>'BILAN RESIDENCE CREATION'!D86</f>
        <v>0</v>
      </c>
      <c r="DO6" s="291" t="e">
        <f>'BILAN RESIDENCE CREATION'!D89</f>
        <v>#DIV/0!</v>
      </c>
      <c r="DP6" s="31">
        <f>'BILAN RESIDENCE CREATION'!D91</f>
        <v>0</v>
      </c>
      <c r="DQ6" s="96">
        <f>'BILAN RESIDENCE CREATION'!D99</f>
        <v>0</v>
      </c>
      <c r="DR6" s="96">
        <f>'BILAN RESIDENCE CREATION'!D97</f>
        <v>0</v>
      </c>
      <c r="DS6" s="96">
        <f>'BILAN RESIDENCE CREATION'!D101</f>
        <v>0</v>
      </c>
      <c r="DT6" s="96">
        <f>'BILAN RESIDENCE CREATION'!D110</f>
        <v>0</v>
      </c>
      <c r="DU6" s="96">
        <f>'BILAN RESIDENCE CREATION'!D108</f>
        <v>0</v>
      </c>
      <c r="DV6" s="96">
        <f>'BILAN RESIDENCE CREATION'!D112</f>
        <v>0</v>
      </c>
      <c r="DW6" s="96">
        <f>'BILAN RESIDENCE CREATION'!D121</f>
        <v>0</v>
      </c>
      <c r="DX6" s="96">
        <f>'BILAN RESIDENCE CREATION'!D119</f>
        <v>0</v>
      </c>
      <c r="DY6" s="96">
        <f>'BILAN RESIDENCE CREATION'!D123</f>
        <v>0</v>
      </c>
      <c r="DZ6" s="96">
        <f>'BILAN RESIDENCE CREATION'!D131</f>
        <v>0</v>
      </c>
      <c r="EA6" s="96">
        <f>'BILAN RESIDENCE CREATION'!D129</f>
        <v>0</v>
      </c>
      <c r="EB6" s="96">
        <f>'BILAN RESIDENCE CREATION'!D133</f>
        <v>0</v>
      </c>
      <c r="EC6" s="96">
        <f>SUM(DQ6:EB6)</f>
        <v>0</v>
      </c>
      <c r="ED6" s="307">
        <f>'BILAN RESIDENCE CREATION'!D139</f>
        <v>0</v>
      </c>
    </row>
    <row r="7" spans="1:134" ht="30" customHeight="1" x14ac:dyDescent="0.35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52"/>
      <c r="BW7" s="31"/>
      <c r="BX7" s="31"/>
      <c r="BY7" s="31"/>
      <c r="BZ7" s="31"/>
      <c r="CA7" s="31"/>
      <c r="CB7" s="31"/>
      <c r="CC7" s="31"/>
      <c r="CD7" s="31"/>
      <c r="CE7" s="31"/>
      <c r="CF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</row>
    <row r="8" spans="1:134" ht="30" customHeight="1" x14ac:dyDescent="0.35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52"/>
      <c r="BW8" s="31"/>
      <c r="BX8" s="31"/>
      <c r="BY8" s="31"/>
      <c r="BZ8" s="31"/>
      <c r="CA8" s="31"/>
      <c r="CB8" s="31"/>
      <c r="CC8" s="31"/>
      <c r="CD8" s="31"/>
      <c r="CE8" s="31"/>
      <c r="CF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</row>
    <row r="9" spans="1:134" ht="30" customHeight="1" x14ac:dyDescent="0.35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52"/>
      <c r="BW9" s="31"/>
      <c r="BX9" s="31"/>
      <c r="BY9" s="31"/>
      <c r="BZ9" s="31"/>
      <c r="CA9" s="31"/>
      <c r="CB9" s="31"/>
      <c r="CC9" s="31"/>
      <c r="CD9" s="31"/>
      <c r="CE9" s="31"/>
      <c r="CF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</row>
    <row r="10" spans="1:134" ht="30" customHeight="1" x14ac:dyDescent="0.35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52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1"/>
    </row>
    <row r="11" spans="1:134" ht="30" customHeight="1" x14ac:dyDescent="0.3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52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</row>
    <row r="12" spans="1:134" ht="30" customHeight="1" x14ac:dyDescent="0.35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52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</row>
    <row r="13" spans="1:134" ht="30" customHeight="1" x14ac:dyDescent="0.35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52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</row>
    <row r="14" spans="1:134" ht="30" customHeight="1" x14ac:dyDescent="0.35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52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1"/>
    </row>
    <row r="15" spans="1:134" ht="30" customHeight="1" x14ac:dyDescent="0.35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52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</row>
    <row r="16" spans="1:134" ht="30" customHeight="1" x14ac:dyDescent="0.35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52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31"/>
      <c r="DK16" s="31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</row>
    <row r="17" spans="1:134" ht="30" customHeight="1" x14ac:dyDescent="0.35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52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</row>
    <row r="18" spans="1:134" ht="30" customHeight="1" x14ac:dyDescent="0.35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52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</row>
    <row r="19" spans="1:134" ht="30" customHeight="1" x14ac:dyDescent="0.35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52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</row>
    <row r="20" spans="1:134" ht="30" customHeight="1" x14ac:dyDescent="0.35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52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</row>
    <row r="21" spans="1:134" ht="30" customHeight="1" x14ac:dyDescent="0.35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52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31"/>
      <c r="DG21" s="31"/>
      <c r="DH21" s="31"/>
      <c r="DI21" s="31"/>
      <c r="DJ21" s="31"/>
      <c r="DK21" s="31"/>
      <c r="DL21" s="31"/>
      <c r="DM21" s="31"/>
      <c r="DN21" s="31"/>
      <c r="DO21" s="31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</row>
    <row r="22" spans="1:134" ht="30" customHeight="1" x14ac:dyDescent="0.35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52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1"/>
      <c r="DJ22" s="31"/>
      <c r="DK22" s="31"/>
      <c r="DL22" s="31"/>
      <c r="DM22" s="31"/>
      <c r="DN22" s="31"/>
      <c r="DO22" s="31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</row>
    <row r="23" spans="1:134" ht="30" customHeight="1" x14ac:dyDescent="0.35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52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</row>
    <row r="24" spans="1:134" ht="30" customHeight="1" x14ac:dyDescent="0.35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52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</row>
    <row r="25" spans="1:134" ht="30" customHeight="1" x14ac:dyDescent="0.3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52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</row>
    <row r="26" spans="1:134" ht="30" customHeight="1" x14ac:dyDescent="0.3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52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  <c r="DM26" s="31"/>
      <c r="DN26" s="31"/>
      <c r="DO26" s="31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</row>
    <row r="27" spans="1:134" ht="30" customHeight="1" x14ac:dyDescent="0.3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52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W27" s="31"/>
      <c r="CX27" s="31"/>
      <c r="CY27" s="31"/>
      <c r="CZ27" s="31"/>
      <c r="DA27" s="31"/>
      <c r="DB27" s="31"/>
      <c r="DC27" s="31"/>
      <c r="DD27" s="31"/>
      <c r="DE27" s="31"/>
      <c r="DF27" s="31"/>
      <c r="DG27" s="31"/>
      <c r="DH27" s="31"/>
      <c r="DI27" s="31"/>
      <c r="DJ27" s="31"/>
      <c r="DK27" s="31"/>
      <c r="DL27" s="31"/>
      <c r="DM27" s="31"/>
      <c r="DN27" s="31"/>
      <c r="DO27" s="31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</row>
    <row r="28" spans="1:134" ht="30" customHeight="1" x14ac:dyDescent="0.35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52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1"/>
      <c r="DB28" s="31"/>
      <c r="DC28" s="31"/>
      <c r="DD28" s="31"/>
      <c r="DE28" s="31"/>
      <c r="DF28" s="31"/>
      <c r="DG28" s="31"/>
      <c r="DH28" s="31"/>
      <c r="DI28" s="31"/>
      <c r="DJ28" s="31"/>
      <c r="DK28" s="31"/>
      <c r="DL28" s="31"/>
      <c r="DM28" s="31"/>
      <c r="DN28" s="31"/>
      <c r="DO28" s="31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</row>
    <row r="29" spans="1:134" ht="30" customHeight="1" x14ac:dyDescent="0.35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52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  <c r="CW29" s="31"/>
      <c r="CX29" s="31"/>
      <c r="CY29" s="31"/>
      <c r="CZ29" s="31"/>
      <c r="DA29" s="31"/>
      <c r="DB29" s="31"/>
      <c r="DC29" s="31"/>
      <c r="DD29" s="31"/>
      <c r="DE29" s="31"/>
      <c r="DF29" s="31"/>
      <c r="DG29" s="31"/>
      <c r="DH29" s="31"/>
      <c r="DI29" s="31"/>
      <c r="DJ29" s="31"/>
      <c r="DK29" s="31"/>
      <c r="DL29" s="31"/>
      <c r="DM29" s="31"/>
      <c r="DN29" s="31"/>
      <c r="DO29" s="31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</row>
    <row r="30" spans="1:134" ht="30" customHeight="1" x14ac:dyDescent="0.35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52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  <c r="CY30" s="31"/>
      <c r="CZ30" s="31"/>
      <c r="DA30" s="31"/>
      <c r="DB30" s="31"/>
      <c r="DC30" s="31"/>
      <c r="DD30" s="31"/>
      <c r="DE30" s="31"/>
      <c r="DF30" s="31"/>
      <c r="DG30" s="31"/>
      <c r="DH30" s="31"/>
      <c r="DI30" s="31"/>
      <c r="DJ30" s="31"/>
      <c r="DK30" s="31"/>
      <c r="DL30" s="31"/>
      <c r="DM30" s="31"/>
      <c r="DN30" s="31"/>
      <c r="DO30" s="31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</row>
    <row r="31" spans="1:134" ht="30" customHeight="1" x14ac:dyDescent="0.35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52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I31" s="31"/>
      <c r="CJ31" s="31"/>
      <c r="CK31" s="31"/>
      <c r="CL31" s="31"/>
      <c r="CM31" s="31"/>
      <c r="CN31" s="31"/>
      <c r="CO31" s="31"/>
      <c r="CP31" s="31"/>
      <c r="CQ31" s="31"/>
      <c r="CR31" s="31"/>
      <c r="CS31" s="31"/>
      <c r="CT31" s="31"/>
      <c r="CU31" s="31"/>
      <c r="CV31" s="31"/>
      <c r="CW31" s="31"/>
      <c r="CX31" s="31"/>
      <c r="CY31" s="31"/>
      <c r="CZ31" s="31"/>
      <c r="DA31" s="31"/>
      <c r="DB31" s="31"/>
      <c r="DC31" s="31"/>
      <c r="DD31" s="31"/>
      <c r="DE31" s="31"/>
      <c r="DF31" s="31"/>
      <c r="DG31" s="31"/>
      <c r="DH31" s="31"/>
      <c r="DI31" s="31"/>
      <c r="DJ31" s="31"/>
      <c r="DK31" s="31"/>
      <c r="DL31" s="31"/>
      <c r="DM31" s="31"/>
      <c r="DN31" s="31"/>
      <c r="DO31" s="31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</row>
    <row r="32" spans="1:134" ht="30" customHeight="1" x14ac:dyDescent="0.35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52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I32" s="31"/>
      <c r="CJ32" s="31"/>
      <c r="CK32" s="31"/>
      <c r="CL32" s="31"/>
      <c r="CM32" s="31"/>
      <c r="CN32" s="31"/>
      <c r="CO32" s="31"/>
      <c r="CP32" s="31"/>
      <c r="CQ32" s="31"/>
      <c r="CR32" s="31"/>
      <c r="CS32" s="31"/>
      <c r="CT32" s="31"/>
      <c r="CU32" s="31"/>
      <c r="CV32" s="31"/>
      <c r="CW32" s="31"/>
      <c r="CX32" s="31"/>
      <c r="CY32" s="31"/>
      <c r="CZ32" s="31"/>
      <c r="DA32" s="31"/>
      <c r="DB32" s="31"/>
      <c r="DC32" s="31"/>
      <c r="DD32" s="31"/>
      <c r="DE32" s="31"/>
      <c r="DF32" s="31"/>
      <c r="DG32" s="31"/>
      <c r="DH32" s="31"/>
      <c r="DI32" s="31"/>
      <c r="DJ32" s="31"/>
      <c r="DK32" s="31"/>
      <c r="DL32" s="31"/>
      <c r="DM32" s="31"/>
      <c r="DN32" s="31"/>
      <c r="DO32" s="31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</row>
    <row r="33" spans="1:134" ht="30" customHeight="1" x14ac:dyDescent="0.3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52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I33" s="31"/>
      <c r="CJ33" s="31"/>
      <c r="CK33" s="31"/>
      <c r="CL33" s="31"/>
      <c r="CM33" s="31"/>
      <c r="CN33" s="31"/>
      <c r="CO33" s="31"/>
      <c r="CP33" s="31"/>
      <c r="CQ33" s="31"/>
      <c r="CR33" s="31"/>
      <c r="CS33" s="31"/>
      <c r="CT33" s="31"/>
      <c r="CU33" s="31"/>
      <c r="CV33" s="31"/>
      <c r="CW33" s="31"/>
      <c r="CX33" s="31"/>
      <c r="CY33" s="31"/>
      <c r="CZ33" s="31"/>
      <c r="DA33" s="31"/>
      <c r="DB33" s="31"/>
      <c r="DC33" s="31"/>
      <c r="DD33" s="31"/>
      <c r="DE33" s="31"/>
      <c r="DF33" s="31"/>
      <c r="DG33" s="31"/>
      <c r="DH33" s="31"/>
      <c r="DI33" s="31"/>
      <c r="DJ33" s="31"/>
      <c r="DK33" s="31"/>
      <c r="DL33" s="31"/>
      <c r="DM33" s="31"/>
      <c r="DN33" s="31"/>
      <c r="DO33" s="31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</row>
    <row r="34" spans="1:134" ht="30" customHeight="1" x14ac:dyDescent="0.35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52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I34" s="31"/>
      <c r="CJ34" s="31"/>
      <c r="CK34" s="31"/>
      <c r="CL34" s="31"/>
      <c r="CM34" s="31"/>
      <c r="CN34" s="31"/>
      <c r="CO34" s="31"/>
      <c r="CP34" s="31"/>
      <c r="CQ34" s="31"/>
      <c r="CR34" s="31"/>
      <c r="CS34" s="31"/>
      <c r="CT34" s="31"/>
      <c r="CU34" s="31"/>
      <c r="CV34" s="31"/>
      <c r="CW34" s="31"/>
      <c r="CX34" s="31"/>
      <c r="CY34" s="31"/>
      <c r="CZ34" s="31"/>
      <c r="DA34" s="31"/>
      <c r="DB34" s="31"/>
      <c r="DC34" s="31"/>
      <c r="DD34" s="31"/>
      <c r="DE34" s="31"/>
      <c r="DF34" s="31"/>
      <c r="DG34" s="31"/>
      <c r="DH34" s="31"/>
      <c r="DI34" s="31"/>
      <c r="DJ34" s="31"/>
      <c r="DK34" s="31"/>
      <c r="DL34" s="31"/>
      <c r="DM34" s="31"/>
      <c r="DN34" s="31"/>
      <c r="DO34" s="31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</row>
    <row r="35" spans="1:134" ht="30" customHeight="1" x14ac:dyDescent="0.35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52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I35" s="31"/>
      <c r="CJ35" s="31"/>
      <c r="CK35" s="31"/>
      <c r="CL35" s="31"/>
      <c r="CM35" s="31"/>
      <c r="CN35" s="31"/>
      <c r="CO35" s="31"/>
      <c r="CP35" s="31"/>
      <c r="CQ35" s="31"/>
      <c r="CR35" s="31"/>
      <c r="CS35" s="31"/>
      <c r="CT35" s="31"/>
      <c r="CU35" s="31"/>
      <c r="CV35" s="31"/>
      <c r="CW35" s="31"/>
      <c r="CX35" s="31"/>
      <c r="CY35" s="31"/>
      <c r="CZ35" s="31"/>
      <c r="DA35" s="31"/>
      <c r="DB35" s="31"/>
      <c r="DC35" s="31"/>
      <c r="DD35" s="31"/>
      <c r="DE35" s="31"/>
      <c r="DF35" s="31"/>
      <c r="DG35" s="31"/>
      <c r="DH35" s="31"/>
      <c r="DI35" s="31"/>
      <c r="DJ35" s="31"/>
      <c r="DK35" s="31"/>
      <c r="DL35" s="31"/>
      <c r="DM35" s="31"/>
      <c r="DN35" s="31"/>
      <c r="DO35" s="31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</row>
    <row r="36" spans="1:134" ht="30" customHeight="1" x14ac:dyDescent="0.35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52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I36" s="31"/>
      <c r="CJ36" s="31"/>
      <c r="CK36" s="31"/>
      <c r="CL36" s="31"/>
      <c r="CM36" s="31"/>
      <c r="CN36" s="31"/>
      <c r="CO36" s="31"/>
      <c r="CP36" s="31"/>
      <c r="CQ36" s="31"/>
      <c r="CR36" s="31"/>
      <c r="CS36" s="31"/>
      <c r="CT36" s="31"/>
      <c r="CU36" s="31"/>
      <c r="CV36" s="31"/>
      <c r="CW36" s="31"/>
      <c r="CX36" s="31"/>
      <c r="CY36" s="31"/>
      <c r="CZ36" s="31"/>
      <c r="DA36" s="31"/>
      <c r="DB36" s="31"/>
      <c r="DC36" s="31"/>
      <c r="DD36" s="31"/>
      <c r="DE36" s="31"/>
      <c r="DF36" s="31"/>
      <c r="DG36" s="31"/>
      <c r="DH36" s="31"/>
      <c r="DI36" s="31"/>
      <c r="DJ36" s="31"/>
      <c r="DK36" s="31"/>
      <c r="DL36" s="31"/>
      <c r="DM36" s="31"/>
      <c r="DN36" s="31"/>
      <c r="DO36" s="31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</row>
    <row r="37" spans="1:134" ht="30" customHeight="1" x14ac:dyDescent="0.35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52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1"/>
      <c r="DJ37" s="31"/>
      <c r="DK37" s="31"/>
      <c r="DL37" s="31"/>
      <c r="DM37" s="31"/>
      <c r="DN37" s="31"/>
      <c r="DO37" s="31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</row>
    <row r="38" spans="1:134" ht="30" customHeight="1" x14ac:dyDescent="0.35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52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  <c r="CY38" s="31"/>
      <c r="CZ38" s="31"/>
      <c r="DA38" s="31"/>
      <c r="DB38" s="31"/>
      <c r="DC38" s="31"/>
      <c r="DD38" s="31"/>
      <c r="DE38" s="31"/>
      <c r="DF38" s="31"/>
      <c r="DG38" s="31"/>
      <c r="DH38" s="31"/>
      <c r="DI38" s="31"/>
      <c r="DJ38" s="31"/>
      <c r="DK38" s="31"/>
      <c r="DL38" s="31"/>
      <c r="DM38" s="31"/>
      <c r="DN38" s="31"/>
      <c r="DO38" s="31"/>
      <c r="DP38" s="31"/>
      <c r="DQ38" s="31"/>
      <c r="DR38" s="31"/>
      <c r="DS38" s="31"/>
      <c r="DT38" s="31"/>
      <c r="DU38" s="31"/>
      <c r="DV38" s="31"/>
      <c r="DW38" s="31"/>
      <c r="DX38" s="31"/>
      <c r="DY38" s="31"/>
      <c r="DZ38" s="31"/>
      <c r="EA38" s="31"/>
      <c r="EB38" s="31"/>
      <c r="EC38" s="31"/>
      <c r="ED38" s="31"/>
    </row>
    <row r="39" spans="1:134" ht="30" customHeight="1" x14ac:dyDescent="0.35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52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</row>
    <row r="40" spans="1:134" ht="30" customHeight="1" x14ac:dyDescent="0.35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52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  <c r="DQ40" s="31"/>
      <c r="DR40" s="31"/>
      <c r="DS40" s="31"/>
      <c r="DT40" s="31"/>
      <c r="DU40" s="31"/>
      <c r="DV40" s="31"/>
      <c r="DW40" s="31"/>
      <c r="DX40" s="31"/>
      <c r="DY40" s="31"/>
      <c r="DZ40" s="31"/>
      <c r="EA40" s="31"/>
      <c r="EB40" s="31"/>
      <c r="EC40" s="31"/>
      <c r="ED40" s="31"/>
    </row>
    <row r="41" spans="1:134" ht="30" customHeight="1" x14ac:dyDescent="0.35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52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</row>
    <row r="42" spans="1:134" ht="30" customHeight="1" x14ac:dyDescent="0.35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52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  <c r="DH42" s="31"/>
      <c r="DI42" s="31"/>
      <c r="DJ42" s="31"/>
      <c r="DK42" s="31"/>
      <c r="DL42" s="31"/>
      <c r="DM42" s="31"/>
      <c r="DN42" s="31"/>
      <c r="DO42" s="31"/>
      <c r="DP42" s="31"/>
      <c r="DQ42" s="31"/>
      <c r="DR42" s="31"/>
      <c r="DS42" s="31"/>
      <c r="DT42" s="31"/>
      <c r="DU42" s="31"/>
      <c r="DV42" s="31"/>
      <c r="DW42" s="31"/>
      <c r="DX42" s="31"/>
      <c r="DY42" s="31"/>
      <c r="DZ42" s="31"/>
      <c r="EA42" s="31"/>
      <c r="EB42" s="31"/>
      <c r="EC42" s="31"/>
      <c r="ED42" s="31"/>
    </row>
    <row r="43" spans="1:134" ht="30" customHeight="1" x14ac:dyDescent="0.35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52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1"/>
      <c r="DM43" s="31"/>
      <c r="DN43" s="31"/>
      <c r="DO43" s="31"/>
      <c r="DP43" s="31"/>
      <c r="DQ43" s="31"/>
      <c r="DR43" s="31"/>
      <c r="DS43" s="31"/>
      <c r="DT43" s="31"/>
      <c r="DU43" s="31"/>
      <c r="DV43" s="31"/>
      <c r="DW43" s="31"/>
      <c r="DX43" s="31"/>
      <c r="DY43" s="31"/>
      <c r="DZ43" s="31"/>
      <c r="EA43" s="31"/>
      <c r="EB43" s="31"/>
      <c r="EC43" s="31"/>
      <c r="ED43" s="31"/>
    </row>
    <row r="44" spans="1:134" ht="30" customHeight="1" x14ac:dyDescent="0.35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52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1"/>
      <c r="CY44" s="31"/>
      <c r="CZ44" s="31"/>
      <c r="DA44" s="31"/>
      <c r="DB44" s="31"/>
      <c r="DC44" s="31"/>
      <c r="DD44" s="31"/>
      <c r="DE44" s="31"/>
      <c r="DF44" s="31"/>
      <c r="DG44" s="31"/>
      <c r="DH44" s="31"/>
      <c r="DI44" s="31"/>
      <c r="DJ44" s="31"/>
      <c r="DK44" s="31"/>
      <c r="DL44" s="31"/>
      <c r="DM44" s="31"/>
      <c r="DN44" s="31"/>
      <c r="DO44" s="31"/>
      <c r="DP44" s="31"/>
      <c r="DQ44" s="31"/>
      <c r="DR44" s="31"/>
      <c r="DS44" s="31"/>
      <c r="DT44" s="31"/>
      <c r="DU44" s="31"/>
      <c r="DV44" s="31"/>
      <c r="DW44" s="31"/>
      <c r="DX44" s="31"/>
      <c r="DY44" s="31"/>
      <c r="DZ44" s="31"/>
      <c r="EA44" s="31"/>
      <c r="EB44" s="31"/>
      <c r="EC44" s="31"/>
      <c r="ED44" s="31"/>
    </row>
    <row r="45" spans="1:134" ht="30" customHeight="1" x14ac:dyDescent="0.35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52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I45" s="31"/>
      <c r="CJ45" s="31"/>
      <c r="CK45" s="31"/>
      <c r="CL45" s="31"/>
      <c r="CM45" s="31"/>
      <c r="CN45" s="31"/>
      <c r="CO45" s="31"/>
      <c r="CP45" s="31"/>
      <c r="CQ45" s="31"/>
      <c r="CR45" s="31"/>
      <c r="CS45" s="31"/>
      <c r="CT45" s="31"/>
      <c r="CU45" s="31"/>
      <c r="CV45" s="31"/>
      <c r="CW45" s="31"/>
      <c r="CX45" s="31"/>
      <c r="CY45" s="31"/>
      <c r="CZ45" s="31"/>
      <c r="DA45" s="31"/>
      <c r="DB45" s="31"/>
      <c r="DC45" s="31"/>
      <c r="DD45" s="31"/>
      <c r="DE45" s="31"/>
      <c r="DF45" s="31"/>
      <c r="DG45" s="31"/>
      <c r="DH45" s="31"/>
      <c r="DI45" s="31"/>
      <c r="DJ45" s="31"/>
      <c r="DK45" s="31"/>
      <c r="DL45" s="31"/>
      <c r="DM45" s="31"/>
      <c r="DN45" s="31"/>
      <c r="DO45" s="31"/>
      <c r="DP45" s="31"/>
      <c r="DQ45" s="31"/>
      <c r="DR45" s="31"/>
      <c r="DS45" s="31"/>
      <c r="DT45" s="31"/>
      <c r="DU45" s="31"/>
      <c r="DV45" s="31"/>
      <c r="DW45" s="31"/>
      <c r="DX45" s="31"/>
      <c r="DY45" s="31"/>
      <c r="DZ45" s="31"/>
      <c r="EA45" s="31"/>
      <c r="EB45" s="31"/>
      <c r="EC45" s="31"/>
      <c r="ED45" s="31"/>
    </row>
    <row r="46" spans="1:134" ht="30" customHeight="1" x14ac:dyDescent="0.35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52"/>
      <c r="BW46" s="31"/>
      <c r="BX46" s="31"/>
      <c r="BY46" s="31"/>
      <c r="BZ46" s="31"/>
      <c r="CA46" s="31"/>
      <c r="CB46" s="31"/>
      <c r="CC46" s="31"/>
      <c r="CD46" s="31"/>
      <c r="CE46" s="31"/>
      <c r="CF46" s="31"/>
      <c r="CI46" s="31"/>
      <c r="CJ46" s="31"/>
      <c r="CK46" s="31"/>
      <c r="CL46" s="31"/>
      <c r="CM46" s="31"/>
      <c r="CN46" s="31"/>
      <c r="CO46" s="31"/>
      <c r="CP46" s="31"/>
      <c r="CQ46" s="31"/>
      <c r="CR46" s="31"/>
      <c r="CS46" s="31"/>
      <c r="CT46" s="31"/>
      <c r="CU46" s="31"/>
      <c r="CV46" s="31"/>
      <c r="CW46" s="31"/>
      <c r="CX46" s="31"/>
      <c r="CY46" s="31"/>
      <c r="CZ46" s="31"/>
      <c r="DA46" s="31"/>
      <c r="DB46" s="31"/>
      <c r="DC46" s="31"/>
      <c r="DD46" s="31"/>
      <c r="DE46" s="31"/>
      <c r="DF46" s="31"/>
      <c r="DG46" s="31"/>
      <c r="DH46" s="31"/>
      <c r="DI46" s="31"/>
      <c r="DJ46" s="31"/>
      <c r="DK46" s="31"/>
      <c r="DL46" s="31"/>
      <c r="DM46" s="31"/>
      <c r="DN46" s="31"/>
      <c r="DO46" s="31"/>
      <c r="DP46" s="31"/>
      <c r="DQ46" s="31"/>
      <c r="DR46" s="31"/>
      <c r="DS46" s="31"/>
      <c r="DT46" s="31"/>
      <c r="DU46" s="31"/>
      <c r="DV46" s="31"/>
      <c r="DW46" s="31"/>
      <c r="DX46" s="31"/>
      <c r="DY46" s="31"/>
      <c r="DZ46" s="31"/>
      <c r="EA46" s="31"/>
      <c r="EB46" s="31"/>
      <c r="EC46" s="31"/>
      <c r="ED46" s="31"/>
    </row>
    <row r="47" spans="1:134" ht="30" customHeight="1" x14ac:dyDescent="0.35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52"/>
      <c r="BW47" s="31"/>
      <c r="BX47" s="31"/>
      <c r="BY47" s="31"/>
      <c r="BZ47" s="31"/>
      <c r="CA47" s="31"/>
      <c r="CB47" s="31"/>
      <c r="CC47" s="31"/>
      <c r="CD47" s="31"/>
      <c r="CE47" s="31"/>
      <c r="CF47" s="31"/>
      <c r="CI47" s="31"/>
      <c r="CJ47" s="31"/>
      <c r="CK47" s="31"/>
      <c r="CL47" s="31"/>
      <c r="CM47" s="31"/>
      <c r="CN47" s="31"/>
      <c r="CO47" s="31"/>
      <c r="CP47" s="31"/>
      <c r="CQ47" s="31"/>
      <c r="CR47" s="31"/>
      <c r="CS47" s="31"/>
      <c r="CT47" s="31"/>
      <c r="CU47" s="31"/>
      <c r="CV47" s="31"/>
      <c r="CW47" s="31"/>
      <c r="CX47" s="31"/>
      <c r="CY47" s="31"/>
      <c r="CZ47" s="31"/>
      <c r="DA47" s="31"/>
      <c r="DB47" s="31"/>
      <c r="DC47" s="31"/>
      <c r="DD47" s="31"/>
      <c r="DE47" s="31"/>
      <c r="DF47" s="31"/>
      <c r="DG47" s="31"/>
      <c r="DH47" s="31"/>
      <c r="DI47" s="31"/>
      <c r="DJ47" s="31"/>
      <c r="DK47" s="31"/>
      <c r="DL47" s="31"/>
      <c r="DM47" s="31"/>
      <c r="DN47" s="31"/>
      <c r="DO47" s="31"/>
      <c r="DP47" s="31"/>
      <c r="DQ47" s="31"/>
      <c r="DR47" s="31"/>
      <c r="DS47" s="31"/>
      <c r="DT47" s="31"/>
      <c r="DU47" s="31"/>
      <c r="DV47" s="31"/>
      <c r="DW47" s="31"/>
      <c r="DX47" s="31"/>
      <c r="DY47" s="31"/>
      <c r="DZ47" s="31"/>
      <c r="EA47" s="31"/>
      <c r="EB47" s="31"/>
      <c r="EC47" s="31"/>
      <c r="ED47" s="31"/>
    </row>
    <row r="48" spans="1:134" ht="30" customHeight="1" x14ac:dyDescent="0.35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52"/>
      <c r="BW48" s="31"/>
      <c r="BX48" s="31"/>
      <c r="BY48" s="31"/>
      <c r="BZ48" s="31"/>
      <c r="CA48" s="31"/>
      <c r="CB48" s="31"/>
      <c r="CC48" s="31"/>
      <c r="CD48" s="31"/>
      <c r="CE48" s="31"/>
      <c r="CF48" s="31"/>
      <c r="CI48" s="31"/>
      <c r="CJ48" s="31"/>
      <c r="CK48" s="31"/>
      <c r="CL48" s="31"/>
      <c r="CM48" s="31"/>
      <c r="CN48" s="31"/>
      <c r="CO48" s="31"/>
      <c r="CP48" s="31"/>
      <c r="CQ48" s="31"/>
      <c r="CR48" s="31"/>
      <c r="CS48" s="31"/>
      <c r="CT48" s="31"/>
      <c r="CU48" s="31"/>
      <c r="CV48" s="31"/>
      <c r="CW48" s="31"/>
      <c r="CX48" s="31"/>
      <c r="CY48" s="31"/>
      <c r="CZ48" s="31"/>
      <c r="DA48" s="31"/>
      <c r="DB48" s="31"/>
      <c r="DC48" s="31"/>
      <c r="DD48" s="31"/>
      <c r="DE48" s="31"/>
      <c r="DF48" s="31"/>
      <c r="DG48" s="31"/>
      <c r="DH48" s="31"/>
      <c r="DI48" s="31"/>
      <c r="DJ48" s="31"/>
      <c r="DK48" s="31"/>
      <c r="DL48" s="31"/>
      <c r="DM48" s="31"/>
      <c r="DN48" s="31"/>
      <c r="DO48" s="31"/>
      <c r="DP48" s="31"/>
      <c r="DQ48" s="31"/>
      <c r="DR48" s="31"/>
      <c r="DS48" s="31"/>
      <c r="DT48" s="31"/>
      <c r="DU48" s="31"/>
      <c r="DV48" s="31"/>
      <c r="DW48" s="31"/>
      <c r="DX48" s="31"/>
      <c r="DY48" s="31"/>
      <c r="DZ48" s="31"/>
      <c r="EA48" s="31"/>
      <c r="EB48" s="31"/>
      <c r="EC48" s="31"/>
      <c r="ED48" s="31"/>
    </row>
    <row r="49" spans="1:134" ht="30" customHeight="1" x14ac:dyDescent="0.35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52"/>
      <c r="BW49" s="31"/>
      <c r="BX49" s="31"/>
      <c r="BY49" s="31"/>
      <c r="BZ49" s="31"/>
      <c r="CA49" s="31"/>
      <c r="CB49" s="31"/>
      <c r="CC49" s="31"/>
      <c r="CD49" s="31"/>
      <c r="CE49" s="31"/>
      <c r="CF49" s="31"/>
      <c r="CI49" s="31"/>
      <c r="CJ49" s="31"/>
      <c r="CK49" s="31"/>
      <c r="CL49" s="31"/>
      <c r="CM49" s="31"/>
      <c r="CN49" s="31"/>
      <c r="CO49" s="31"/>
      <c r="CP49" s="31"/>
      <c r="CQ49" s="31"/>
      <c r="CR49" s="31"/>
      <c r="CS49" s="31"/>
      <c r="CT49" s="31"/>
      <c r="CU49" s="31"/>
      <c r="CV49" s="31"/>
      <c r="CW49" s="31"/>
      <c r="CX49" s="31"/>
      <c r="CY49" s="31"/>
      <c r="CZ49" s="31"/>
      <c r="DA49" s="31"/>
      <c r="DB49" s="31"/>
      <c r="DC49" s="31"/>
      <c r="DD49" s="31"/>
      <c r="DE49" s="31"/>
      <c r="DF49" s="31"/>
      <c r="DG49" s="31"/>
      <c r="DH49" s="31"/>
      <c r="DI49" s="31"/>
      <c r="DJ49" s="31"/>
      <c r="DK49" s="31"/>
      <c r="DL49" s="31"/>
      <c r="DM49" s="31"/>
      <c r="DN49" s="31"/>
      <c r="DO49" s="31"/>
      <c r="DP49" s="31"/>
      <c r="DQ49" s="31"/>
      <c r="DR49" s="31"/>
      <c r="DS49" s="31"/>
      <c r="DT49" s="31"/>
      <c r="DU49" s="31"/>
      <c r="DV49" s="31"/>
      <c r="DW49" s="31"/>
      <c r="DX49" s="31"/>
      <c r="DY49" s="31"/>
      <c r="DZ49" s="31"/>
      <c r="EA49" s="31"/>
      <c r="EB49" s="31"/>
      <c r="EC49" s="31"/>
      <c r="ED49" s="31"/>
    </row>
    <row r="50" spans="1:134" ht="30" customHeight="1" x14ac:dyDescent="0.35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52"/>
      <c r="BW50" s="31"/>
      <c r="BX50" s="31"/>
      <c r="BY50" s="31"/>
      <c r="BZ50" s="31"/>
      <c r="CA50" s="31"/>
      <c r="CB50" s="31"/>
      <c r="CC50" s="31"/>
      <c r="CD50" s="31"/>
      <c r="CE50" s="31"/>
      <c r="CF50" s="31"/>
      <c r="CI50" s="31"/>
      <c r="CJ50" s="31"/>
      <c r="CK50" s="31"/>
      <c r="CL50" s="31"/>
      <c r="CM50" s="31"/>
      <c r="CN50" s="31"/>
      <c r="CO50" s="31"/>
      <c r="CP50" s="31"/>
      <c r="CQ50" s="31"/>
      <c r="CR50" s="31"/>
      <c r="CS50" s="31"/>
      <c r="CT50" s="31"/>
      <c r="CU50" s="31"/>
      <c r="CV50" s="31"/>
      <c r="CW50" s="31"/>
      <c r="CX50" s="31"/>
      <c r="CY50" s="31"/>
      <c r="CZ50" s="31"/>
      <c r="DA50" s="31"/>
      <c r="DB50" s="31"/>
      <c r="DC50" s="31"/>
      <c r="DD50" s="31"/>
      <c r="DE50" s="31"/>
      <c r="DF50" s="31"/>
      <c r="DG50" s="31"/>
      <c r="DH50" s="31"/>
      <c r="DI50" s="31"/>
      <c r="DJ50" s="31"/>
      <c r="DK50" s="31"/>
      <c r="DL50" s="31"/>
      <c r="DM50" s="31"/>
      <c r="DN50" s="31"/>
      <c r="DO50" s="31"/>
      <c r="DP50" s="31"/>
      <c r="DQ50" s="31"/>
      <c r="DR50" s="31"/>
      <c r="DS50" s="31"/>
      <c r="DT50" s="31"/>
      <c r="DU50" s="31"/>
      <c r="DV50" s="31"/>
      <c r="DW50" s="31"/>
      <c r="DX50" s="31"/>
      <c r="DY50" s="31"/>
      <c r="DZ50" s="31"/>
      <c r="EA50" s="31"/>
      <c r="EB50" s="31"/>
      <c r="EC50" s="31"/>
      <c r="ED50" s="31"/>
    </row>
    <row r="51" spans="1:134" ht="30" customHeight="1" x14ac:dyDescent="0.35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52"/>
      <c r="BW51" s="31"/>
      <c r="BX51" s="31"/>
      <c r="BY51" s="31"/>
      <c r="BZ51" s="31"/>
      <c r="CA51" s="31"/>
      <c r="CB51" s="31"/>
      <c r="CC51" s="31"/>
      <c r="CD51" s="31"/>
      <c r="CE51" s="31"/>
      <c r="CF51" s="31"/>
      <c r="CI51" s="31"/>
      <c r="CJ51" s="31"/>
      <c r="CK51" s="31"/>
      <c r="CL51" s="31"/>
      <c r="CM51" s="31"/>
      <c r="CN51" s="31"/>
      <c r="CO51" s="31"/>
      <c r="CP51" s="31"/>
      <c r="CQ51" s="31"/>
      <c r="CR51" s="31"/>
      <c r="CS51" s="31"/>
      <c r="CT51" s="31"/>
      <c r="CU51" s="31"/>
      <c r="CV51" s="31"/>
      <c r="CW51" s="31"/>
      <c r="CX51" s="31"/>
      <c r="CY51" s="31"/>
      <c r="CZ51" s="31"/>
      <c r="DA51" s="31"/>
      <c r="DB51" s="31"/>
      <c r="DC51" s="31"/>
      <c r="DD51" s="31"/>
      <c r="DE51" s="31"/>
      <c r="DF51" s="31"/>
      <c r="DG51" s="31"/>
      <c r="DH51" s="31"/>
      <c r="DI51" s="31"/>
      <c r="DJ51" s="31"/>
      <c r="DK51" s="31"/>
      <c r="DL51" s="31"/>
      <c r="DM51" s="31"/>
      <c r="DN51" s="31"/>
      <c r="DO51" s="31"/>
      <c r="DP51" s="31"/>
      <c r="DQ51" s="31"/>
      <c r="DR51" s="31"/>
      <c r="DS51" s="31"/>
      <c r="DT51" s="31"/>
      <c r="DU51" s="31"/>
      <c r="DV51" s="31"/>
      <c r="DW51" s="31"/>
      <c r="DX51" s="31"/>
      <c r="DY51" s="31"/>
      <c r="DZ51" s="31"/>
      <c r="EA51" s="31"/>
      <c r="EB51" s="31"/>
      <c r="EC51" s="31"/>
      <c r="ED51" s="31"/>
    </row>
    <row r="52" spans="1:134" ht="30" customHeight="1" x14ac:dyDescent="0.35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52"/>
      <c r="BW52" s="31"/>
      <c r="BX52" s="31"/>
      <c r="BY52" s="31"/>
      <c r="BZ52" s="31"/>
      <c r="CA52" s="31"/>
      <c r="CB52" s="31"/>
      <c r="CC52" s="31"/>
      <c r="CD52" s="31"/>
      <c r="CE52" s="31"/>
      <c r="CF52" s="31"/>
      <c r="CI52" s="31"/>
      <c r="CJ52" s="31"/>
      <c r="CK52" s="31"/>
      <c r="CL52" s="31"/>
      <c r="CM52" s="31"/>
      <c r="CN52" s="31"/>
      <c r="CO52" s="31"/>
      <c r="CP52" s="31"/>
      <c r="CQ52" s="31"/>
      <c r="CR52" s="31"/>
      <c r="CS52" s="31"/>
      <c r="CT52" s="31"/>
      <c r="CU52" s="31"/>
      <c r="CV52" s="31"/>
      <c r="CW52" s="31"/>
      <c r="CX52" s="31"/>
      <c r="CY52" s="31"/>
      <c r="CZ52" s="31"/>
      <c r="DA52" s="31"/>
      <c r="DB52" s="31"/>
      <c r="DC52" s="31"/>
      <c r="DD52" s="31"/>
      <c r="DE52" s="31"/>
      <c r="DF52" s="31"/>
      <c r="DG52" s="31"/>
      <c r="DH52" s="31"/>
      <c r="DI52" s="31"/>
      <c r="DJ52" s="31"/>
      <c r="DK52" s="31"/>
      <c r="DL52" s="31"/>
      <c r="DM52" s="31"/>
      <c r="DN52" s="31"/>
      <c r="DO52" s="31"/>
      <c r="DP52" s="31"/>
      <c r="DQ52" s="31"/>
      <c r="DR52" s="31"/>
      <c r="DS52" s="31"/>
      <c r="DT52" s="31"/>
      <c r="DU52" s="31"/>
      <c r="DV52" s="31"/>
      <c r="DW52" s="31"/>
      <c r="DX52" s="31"/>
      <c r="DY52" s="31"/>
      <c r="DZ52" s="31"/>
      <c r="EA52" s="31"/>
      <c r="EB52" s="31"/>
      <c r="EC52" s="31"/>
      <c r="ED52" s="31"/>
    </row>
    <row r="53" spans="1:134" ht="30" customHeight="1" x14ac:dyDescent="0.35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52"/>
      <c r="BW53" s="31"/>
      <c r="BX53" s="31"/>
      <c r="BY53" s="31"/>
      <c r="BZ53" s="31"/>
      <c r="CA53" s="31"/>
      <c r="CB53" s="31"/>
      <c r="CC53" s="31"/>
      <c r="CD53" s="31"/>
      <c r="CE53" s="31"/>
      <c r="CF53" s="31"/>
      <c r="CI53" s="31"/>
      <c r="CJ53" s="31"/>
      <c r="CK53" s="31"/>
      <c r="CL53" s="31"/>
      <c r="CM53" s="31"/>
      <c r="CN53" s="31"/>
      <c r="CO53" s="31"/>
      <c r="CP53" s="31"/>
      <c r="CQ53" s="31"/>
      <c r="CR53" s="31"/>
      <c r="CS53" s="31"/>
      <c r="CT53" s="31"/>
      <c r="CU53" s="31"/>
      <c r="CV53" s="31"/>
      <c r="CW53" s="31"/>
      <c r="CX53" s="31"/>
      <c r="CY53" s="31"/>
      <c r="CZ53" s="31"/>
      <c r="DA53" s="31"/>
      <c r="DB53" s="31"/>
      <c r="DC53" s="31"/>
      <c r="DD53" s="31"/>
      <c r="DE53" s="31"/>
      <c r="DF53" s="31"/>
      <c r="DG53" s="31"/>
      <c r="DH53" s="31"/>
      <c r="DI53" s="31"/>
      <c r="DJ53" s="31"/>
      <c r="DK53" s="31"/>
      <c r="DL53" s="31"/>
      <c r="DM53" s="31"/>
      <c r="DN53" s="31"/>
      <c r="DO53" s="31"/>
      <c r="DP53" s="31"/>
      <c r="DQ53" s="31"/>
      <c r="DR53" s="31"/>
      <c r="DS53" s="31"/>
      <c r="DT53" s="31"/>
      <c r="DU53" s="31"/>
      <c r="DV53" s="31"/>
      <c r="DW53" s="31"/>
      <c r="DX53" s="31"/>
      <c r="DY53" s="31"/>
      <c r="DZ53" s="31"/>
      <c r="EA53" s="31"/>
      <c r="EB53" s="31"/>
      <c r="EC53" s="31"/>
      <c r="ED53" s="31"/>
    </row>
    <row r="54" spans="1:134" ht="30" customHeight="1" x14ac:dyDescent="0.35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52"/>
      <c r="BW54" s="31"/>
      <c r="BX54" s="31"/>
      <c r="BY54" s="31"/>
      <c r="BZ54" s="31"/>
      <c r="CA54" s="31"/>
      <c r="CB54" s="31"/>
      <c r="CC54" s="31"/>
      <c r="CD54" s="31"/>
      <c r="CE54" s="31"/>
      <c r="CF54" s="31"/>
      <c r="CI54" s="31"/>
      <c r="CJ54" s="31"/>
      <c r="CK54" s="31"/>
      <c r="CL54" s="31"/>
      <c r="CM54" s="31"/>
      <c r="CN54" s="31"/>
      <c r="CO54" s="31"/>
      <c r="CP54" s="31"/>
      <c r="CQ54" s="31"/>
      <c r="CR54" s="31"/>
      <c r="CS54" s="31"/>
      <c r="CT54" s="31"/>
      <c r="CU54" s="31"/>
      <c r="CV54" s="31"/>
      <c r="CW54" s="31"/>
      <c r="CX54" s="31"/>
      <c r="CY54" s="31"/>
      <c r="CZ54" s="31"/>
      <c r="DA54" s="31"/>
      <c r="DB54" s="31"/>
      <c r="DC54" s="31"/>
      <c r="DD54" s="31"/>
      <c r="DE54" s="31"/>
      <c r="DF54" s="31"/>
      <c r="DG54" s="31"/>
      <c r="DH54" s="31"/>
      <c r="DI54" s="31"/>
      <c r="DJ54" s="31"/>
      <c r="DK54" s="31"/>
      <c r="DL54" s="31"/>
      <c r="DM54" s="31"/>
      <c r="DN54" s="31"/>
      <c r="DO54" s="31"/>
      <c r="DP54" s="31"/>
      <c r="DQ54" s="31"/>
      <c r="DR54" s="31"/>
      <c r="DS54" s="31"/>
      <c r="DT54" s="31"/>
      <c r="DU54" s="31"/>
      <c r="DV54" s="31"/>
      <c r="DW54" s="31"/>
      <c r="DX54" s="31"/>
      <c r="DY54" s="31"/>
      <c r="DZ54" s="31"/>
      <c r="EA54" s="31"/>
      <c r="EB54" s="31"/>
      <c r="EC54" s="31"/>
      <c r="ED54" s="31"/>
    </row>
    <row r="55" spans="1:134" ht="30" customHeight="1" x14ac:dyDescent="0.35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31"/>
      <c r="BV55" s="52"/>
      <c r="BW55" s="31"/>
      <c r="BX55" s="31"/>
      <c r="BY55" s="31"/>
      <c r="BZ55" s="31"/>
      <c r="CA55" s="31"/>
      <c r="CB55" s="31"/>
      <c r="CC55" s="31"/>
      <c r="CD55" s="31"/>
      <c r="CE55" s="31"/>
      <c r="CF55" s="31"/>
      <c r="CI55" s="31"/>
      <c r="CJ55" s="31"/>
      <c r="CK55" s="31"/>
      <c r="CL55" s="31"/>
      <c r="CM55" s="31"/>
      <c r="CN55" s="31"/>
      <c r="CO55" s="31"/>
      <c r="CP55" s="31"/>
      <c r="CQ55" s="31"/>
      <c r="CR55" s="31"/>
      <c r="CS55" s="31"/>
      <c r="CT55" s="31"/>
      <c r="CU55" s="31"/>
      <c r="CV55" s="31"/>
      <c r="CW55" s="31"/>
      <c r="CX55" s="31"/>
      <c r="CY55" s="31"/>
      <c r="CZ55" s="31"/>
      <c r="DA55" s="31"/>
      <c r="DB55" s="31"/>
      <c r="DC55" s="31"/>
      <c r="DD55" s="31"/>
      <c r="DE55" s="31"/>
      <c r="DF55" s="31"/>
      <c r="DG55" s="31"/>
      <c r="DH55" s="31"/>
      <c r="DI55" s="31"/>
      <c r="DJ55" s="31"/>
      <c r="DK55" s="31"/>
      <c r="DL55" s="31"/>
      <c r="DM55" s="31"/>
      <c r="DN55" s="31"/>
      <c r="DO55" s="31"/>
      <c r="DP55" s="31"/>
      <c r="DQ55" s="31"/>
      <c r="DR55" s="31"/>
      <c r="DS55" s="31"/>
      <c r="DT55" s="31"/>
      <c r="DU55" s="31"/>
      <c r="DV55" s="31"/>
      <c r="DW55" s="31"/>
      <c r="DX55" s="31"/>
      <c r="DY55" s="31"/>
      <c r="DZ55" s="31"/>
      <c r="EA55" s="31"/>
      <c r="EB55" s="31"/>
      <c r="EC55" s="31"/>
      <c r="ED55" s="31"/>
    </row>
    <row r="56" spans="1:134" ht="30" customHeight="1" x14ac:dyDescent="0.35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52"/>
      <c r="BW56" s="31"/>
      <c r="BX56" s="31"/>
      <c r="BY56" s="31"/>
      <c r="BZ56" s="31"/>
      <c r="CA56" s="31"/>
      <c r="CB56" s="31"/>
      <c r="CC56" s="31"/>
      <c r="CD56" s="31"/>
      <c r="CE56" s="31"/>
      <c r="CF56" s="31"/>
      <c r="CI56" s="31"/>
      <c r="CJ56" s="31"/>
      <c r="CK56" s="31"/>
      <c r="CL56" s="31"/>
      <c r="CM56" s="31"/>
      <c r="CN56" s="31"/>
      <c r="CO56" s="31"/>
      <c r="CP56" s="31"/>
      <c r="CQ56" s="31"/>
      <c r="CR56" s="31"/>
      <c r="CS56" s="31"/>
      <c r="CT56" s="31"/>
      <c r="CU56" s="31"/>
      <c r="CV56" s="31"/>
      <c r="CW56" s="31"/>
      <c r="CX56" s="31"/>
      <c r="CY56" s="31"/>
      <c r="CZ56" s="31"/>
      <c r="DA56" s="31"/>
      <c r="DB56" s="31"/>
      <c r="DC56" s="31"/>
      <c r="DD56" s="31"/>
      <c r="DE56" s="31"/>
      <c r="DF56" s="31"/>
      <c r="DG56" s="31"/>
      <c r="DH56" s="31"/>
      <c r="DI56" s="31"/>
      <c r="DJ56" s="31"/>
      <c r="DK56" s="31"/>
      <c r="DL56" s="31"/>
      <c r="DM56" s="31"/>
      <c r="DN56" s="31"/>
      <c r="DO56" s="31"/>
      <c r="DP56" s="31"/>
      <c r="DQ56" s="31"/>
      <c r="DR56" s="31"/>
      <c r="DS56" s="31"/>
      <c r="DT56" s="31"/>
      <c r="DU56" s="31"/>
      <c r="DV56" s="31"/>
      <c r="DW56" s="31"/>
      <c r="DX56" s="31"/>
      <c r="DY56" s="31"/>
      <c r="DZ56" s="31"/>
      <c r="EA56" s="31"/>
      <c r="EB56" s="31"/>
      <c r="EC56" s="31"/>
      <c r="ED56" s="31"/>
    </row>
    <row r="57" spans="1:134" ht="30" customHeight="1" x14ac:dyDescent="0.35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52"/>
      <c r="BW57" s="31"/>
      <c r="BX57" s="31"/>
      <c r="BY57" s="31"/>
      <c r="BZ57" s="31"/>
      <c r="CA57" s="31"/>
      <c r="CB57" s="31"/>
      <c r="CC57" s="31"/>
      <c r="CD57" s="31"/>
      <c r="CE57" s="31"/>
      <c r="CF57" s="31"/>
      <c r="CI57" s="31"/>
      <c r="CJ57" s="31"/>
      <c r="CK57" s="31"/>
      <c r="CL57" s="31"/>
      <c r="CM57" s="31"/>
      <c r="CN57" s="31"/>
      <c r="CO57" s="31"/>
      <c r="CP57" s="31"/>
      <c r="CQ57" s="31"/>
      <c r="CR57" s="31"/>
      <c r="CS57" s="31"/>
      <c r="CT57" s="31"/>
      <c r="CU57" s="31"/>
      <c r="CV57" s="31"/>
      <c r="CW57" s="31"/>
      <c r="CX57" s="31"/>
      <c r="CY57" s="31"/>
      <c r="CZ57" s="31"/>
      <c r="DA57" s="31"/>
      <c r="DB57" s="31"/>
      <c r="DC57" s="31"/>
      <c r="DD57" s="31"/>
      <c r="DE57" s="31"/>
      <c r="DF57" s="31"/>
      <c r="DG57" s="31"/>
      <c r="DH57" s="31"/>
      <c r="DI57" s="31"/>
      <c r="DJ57" s="31"/>
      <c r="DK57" s="31"/>
      <c r="DL57" s="31"/>
      <c r="DM57" s="31"/>
      <c r="DN57" s="31"/>
      <c r="DO57" s="31"/>
      <c r="DP57" s="31"/>
      <c r="DQ57" s="31"/>
      <c r="DR57" s="31"/>
      <c r="DS57" s="31"/>
      <c r="DT57" s="31"/>
      <c r="DU57" s="31"/>
      <c r="DV57" s="31"/>
      <c r="DW57" s="31"/>
      <c r="DX57" s="31"/>
      <c r="DY57" s="31"/>
      <c r="DZ57" s="31"/>
      <c r="EA57" s="31"/>
      <c r="EB57" s="31"/>
      <c r="EC57" s="31"/>
      <c r="ED57" s="31"/>
    </row>
    <row r="58" spans="1:134" ht="30" customHeight="1" x14ac:dyDescent="0.35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52"/>
      <c r="BW58" s="31"/>
      <c r="BX58" s="31"/>
      <c r="BY58" s="31"/>
      <c r="BZ58" s="31"/>
      <c r="CA58" s="31"/>
      <c r="CB58" s="31"/>
      <c r="CC58" s="31"/>
      <c r="CD58" s="31"/>
      <c r="CE58" s="31"/>
      <c r="CF58" s="31"/>
      <c r="CI58" s="31"/>
      <c r="CJ58" s="31"/>
      <c r="CK58" s="31"/>
      <c r="CL58" s="31"/>
      <c r="CM58" s="31"/>
      <c r="CN58" s="31"/>
      <c r="CO58" s="31"/>
      <c r="CP58" s="31"/>
      <c r="CQ58" s="31"/>
      <c r="CR58" s="31"/>
      <c r="CS58" s="31"/>
      <c r="CT58" s="31"/>
      <c r="CU58" s="31"/>
      <c r="CV58" s="31"/>
      <c r="CW58" s="31"/>
      <c r="CX58" s="31"/>
      <c r="CY58" s="31"/>
      <c r="CZ58" s="31"/>
      <c r="DA58" s="31"/>
      <c r="DB58" s="31"/>
      <c r="DC58" s="31"/>
      <c r="DD58" s="31"/>
      <c r="DE58" s="31"/>
      <c r="DF58" s="31"/>
      <c r="DG58" s="31"/>
      <c r="DH58" s="31"/>
      <c r="DI58" s="31"/>
      <c r="DJ58" s="31"/>
      <c r="DK58" s="31"/>
      <c r="DL58" s="31"/>
      <c r="DM58" s="31"/>
      <c r="DN58" s="31"/>
      <c r="DO58" s="31"/>
      <c r="DP58" s="31"/>
      <c r="DQ58" s="31"/>
      <c r="DR58" s="31"/>
      <c r="DS58" s="31"/>
      <c r="DT58" s="31"/>
      <c r="DU58" s="31"/>
      <c r="DV58" s="31"/>
      <c r="DW58" s="31"/>
      <c r="DX58" s="31"/>
      <c r="DY58" s="31"/>
      <c r="DZ58" s="31"/>
      <c r="EA58" s="31"/>
      <c r="EB58" s="31"/>
      <c r="EC58" s="31"/>
      <c r="ED58" s="31"/>
    </row>
    <row r="59" spans="1:134" ht="30" customHeight="1" x14ac:dyDescent="0.35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1"/>
      <c r="BI59" s="31"/>
      <c r="BJ59" s="31"/>
      <c r="BK59" s="31"/>
      <c r="BL59" s="31"/>
      <c r="BM59" s="31"/>
      <c r="BN59" s="31"/>
      <c r="BO59" s="31"/>
      <c r="BP59" s="31"/>
      <c r="BQ59" s="31"/>
      <c r="BR59" s="31"/>
      <c r="BS59" s="31"/>
      <c r="BT59" s="31"/>
      <c r="BU59" s="31"/>
      <c r="BV59" s="52"/>
      <c r="BW59" s="31"/>
      <c r="BX59" s="31"/>
      <c r="BY59" s="31"/>
      <c r="BZ59" s="31"/>
      <c r="CA59" s="31"/>
      <c r="CB59" s="31"/>
      <c r="CC59" s="31"/>
      <c r="CD59" s="31"/>
      <c r="CE59" s="31"/>
      <c r="CF59" s="31"/>
      <c r="CI59" s="31"/>
      <c r="CJ59" s="31"/>
      <c r="CK59" s="31"/>
      <c r="CL59" s="31"/>
      <c r="CM59" s="31"/>
      <c r="CN59" s="31"/>
      <c r="CO59" s="31"/>
      <c r="CP59" s="31"/>
      <c r="CQ59" s="31"/>
      <c r="CR59" s="31"/>
      <c r="CS59" s="31"/>
      <c r="CT59" s="31"/>
      <c r="CU59" s="31"/>
      <c r="CV59" s="31"/>
      <c r="CW59" s="31"/>
      <c r="CX59" s="31"/>
      <c r="CY59" s="31"/>
      <c r="CZ59" s="31"/>
      <c r="DA59" s="31"/>
      <c r="DB59" s="31"/>
      <c r="DC59" s="31"/>
      <c r="DD59" s="31"/>
      <c r="DE59" s="31"/>
      <c r="DF59" s="31"/>
      <c r="DG59" s="31"/>
      <c r="DH59" s="31"/>
      <c r="DI59" s="31"/>
      <c r="DJ59" s="31"/>
      <c r="DK59" s="31"/>
      <c r="DL59" s="31"/>
      <c r="DM59" s="31"/>
      <c r="DN59" s="31"/>
      <c r="DO59" s="31"/>
      <c r="DP59" s="31"/>
      <c r="DQ59" s="31"/>
      <c r="DR59" s="31"/>
      <c r="DS59" s="31"/>
      <c r="DT59" s="31"/>
      <c r="DU59" s="31"/>
      <c r="DV59" s="31"/>
      <c r="DW59" s="31"/>
      <c r="DX59" s="31"/>
      <c r="DY59" s="31"/>
      <c r="DZ59" s="31"/>
      <c r="EA59" s="31"/>
      <c r="EB59" s="31"/>
      <c r="EC59" s="31"/>
      <c r="ED59" s="31"/>
    </row>
    <row r="60" spans="1:134" ht="30" customHeight="1" x14ac:dyDescent="0.35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31"/>
      <c r="BN60" s="31"/>
      <c r="BO60" s="31"/>
      <c r="BP60" s="31"/>
      <c r="BQ60" s="31"/>
      <c r="BR60" s="31"/>
      <c r="BS60" s="31"/>
      <c r="BT60" s="31"/>
      <c r="BU60" s="31"/>
      <c r="BV60" s="52"/>
      <c r="BW60" s="31"/>
      <c r="BX60" s="31"/>
      <c r="BY60" s="31"/>
      <c r="BZ60" s="31"/>
      <c r="CA60" s="31"/>
      <c r="CB60" s="31"/>
      <c r="CC60" s="31"/>
      <c r="CD60" s="31"/>
      <c r="CE60" s="31"/>
      <c r="CF60" s="31"/>
      <c r="CI60" s="31"/>
      <c r="CJ60" s="31"/>
      <c r="CK60" s="31"/>
      <c r="CL60" s="31"/>
      <c r="CM60" s="31"/>
      <c r="CN60" s="31"/>
      <c r="CO60" s="31"/>
      <c r="CP60" s="31"/>
      <c r="CQ60" s="31"/>
      <c r="CR60" s="31"/>
      <c r="CS60" s="31"/>
      <c r="CT60" s="31"/>
      <c r="CU60" s="31"/>
      <c r="CV60" s="31"/>
      <c r="CW60" s="31"/>
      <c r="CX60" s="31"/>
      <c r="CY60" s="31"/>
      <c r="CZ60" s="31"/>
      <c r="DA60" s="31"/>
      <c r="DB60" s="31"/>
      <c r="DC60" s="31"/>
      <c r="DD60" s="31"/>
      <c r="DE60" s="31"/>
      <c r="DF60" s="31"/>
      <c r="DG60" s="31"/>
      <c r="DH60" s="31"/>
      <c r="DI60" s="31"/>
      <c r="DJ60" s="31"/>
      <c r="DK60" s="31"/>
      <c r="DL60" s="31"/>
      <c r="DM60" s="31"/>
      <c r="DN60" s="31"/>
      <c r="DO60" s="31"/>
      <c r="DP60" s="31"/>
      <c r="DQ60" s="31"/>
      <c r="DR60" s="31"/>
      <c r="DS60" s="31"/>
      <c r="DT60" s="31"/>
      <c r="DU60" s="31"/>
      <c r="DV60" s="31"/>
      <c r="DW60" s="31"/>
      <c r="DX60" s="31"/>
      <c r="DY60" s="31"/>
      <c r="DZ60" s="31"/>
      <c r="EA60" s="31"/>
      <c r="EB60" s="31"/>
      <c r="EC60" s="31"/>
      <c r="ED60" s="31"/>
    </row>
    <row r="61" spans="1:134" ht="30" customHeight="1" x14ac:dyDescent="0.35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31"/>
      <c r="BN61" s="31"/>
      <c r="BO61" s="31"/>
      <c r="BP61" s="31"/>
      <c r="BQ61" s="31"/>
      <c r="BR61" s="31"/>
      <c r="BS61" s="31"/>
      <c r="BT61" s="31"/>
      <c r="BU61" s="31"/>
      <c r="BV61" s="52"/>
      <c r="BW61" s="31"/>
      <c r="BX61" s="31"/>
      <c r="BY61" s="31"/>
      <c r="BZ61" s="31"/>
      <c r="CA61" s="31"/>
      <c r="CB61" s="31"/>
      <c r="CC61" s="31"/>
      <c r="CD61" s="31"/>
      <c r="CE61" s="31"/>
      <c r="CF61" s="31"/>
      <c r="CI61" s="31"/>
      <c r="CJ61" s="31"/>
      <c r="CK61" s="31"/>
      <c r="CL61" s="31"/>
      <c r="CM61" s="31"/>
      <c r="CN61" s="31"/>
      <c r="CO61" s="31"/>
      <c r="CP61" s="31"/>
      <c r="CQ61" s="31"/>
      <c r="CR61" s="31"/>
      <c r="CS61" s="31"/>
      <c r="CT61" s="31"/>
      <c r="CU61" s="31"/>
      <c r="CV61" s="31"/>
      <c r="CW61" s="31"/>
      <c r="CX61" s="31"/>
      <c r="CY61" s="31"/>
      <c r="CZ61" s="31"/>
      <c r="DA61" s="31"/>
      <c r="DB61" s="31"/>
      <c r="DC61" s="31"/>
      <c r="DD61" s="31"/>
      <c r="DE61" s="31"/>
      <c r="DF61" s="31"/>
      <c r="DG61" s="31"/>
      <c r="DH61" s="31"/>
      <c r="DI61" s="31"/>
      <c r="DJ61" s="31"/>
      <c r="DK61" s="31"/>
      <c r="DL61" s="31"/>
      <c r="DM61" s="31"/>
      <c r="DN61" s="31"/>
      <c r="DO61" s="31"/>
      <c r="DP61" s="31"/>
      <c r="DQ61" s="31"/>
      <c r="DR61" s="31"/>
      <c r="DS61" s="31"/>
      <c r="DT61" s="31"/>
      <c r="DU61" s="31"/>
      <c r="DV61" s="31"/>
      <c r="DW61" s="31"/>
      <c r="DX61" s="31"/>
      <c r="DY61" s="31"/>
      <c r="DZ61" s="31"/>
      <c r="EA61" s="31"/>
      <c r="EB61" s="31"/>
      <c r="EC61" s="31"/>
      <c r="ED61" s="31"/>
    </row>
    <row r="62" spans="1:134" ht="30" customHeight="1" x14ac:dyDescent="0.35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52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I62" s="31"/>
      <c r="CJ62" s="31"/>
      <c r="CK62" s="31"/>
      <c r="CL62" s="31"/>
      <c r="CM62" s="31"/>
      <c r="CN62" s="31"/>
      <c r="CO62" s="31"/>
      <c r="CP62" s="31"/>
      <c r="CQ62" s="31"/>
      <c r="CR62" s="31"/>
      <c r="CS62" s="31"/>
      <c r="CT62" s="31"/>
      <c r="CU62" s="31"/>
      <c r="CV62" s="31"/>
      <c r="CW62" s="31"/>
      <c r="CX62" s="31"/>
      <c r="CY62" s="31"/>
      <c r="CZ62" s="31"/>
      <c r="DA62" s="31"/>
      <c r="DB62" s="31"/>
      <c r="DC62" s="31"/>
      <c r="DD62" s="31"/>
      <c r="DE62" s="31"/>
      <c r="DF62" s="31"/>
      <c r="DG62" s="31"/>
      <c r="DH62" s="31"/>
      <c r="DI62" s="31"/>
      <c r="DJ62" s="31"/>
      <c r="DK62" s="31"/>
      <c r="DL62" s="31"/>
      <c r="DM62" s="31"/>
      <c r="DN62" s="31"/>
      <c r="DO62" s="31"/>
      <c r="DP62" s="31"/>
      <c r="DQ62" s="31"/>
      <c r="DR62" s="31"/>
      <c r="DS62" s="31"/>
      <c r="DT62" s="31"/>
      <c r="DU62" s="31"/>
      <c r="DV62" s="31"/>
      <c r="DW62" s="31"/>
      <c r="DX62" s="31"/>
      <c r="DY62" s="31"/>
      <c r="DZ62" s="31"/>
      <c r="EA62" s="31"/>
      <c r="EB62" s="31"/>
      <c r="EC62" s="31"/>
      <c r="ED62" s="31"/>
    </row>
    <row r="63" spans="1:134" ht="30" customHeight="1" x14ac:dyDescent="0.35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31"/>
      <c r="BS63" s="31"/>
      <c r="BT63" s="31"/>
      <c r="BU63" s="31"/>
      <c r="BV63" s="52"/>
      <c r="BW63" s="31"/>
      <c r="BX63" s="31"/>
      <c r="BY63" s="31"/>
      <c r="BZ63" s="31"/>
      <c r="CA63" s="31"/>
      <c r="CB63" s="31"/>
      <c r="CC63" s="31"/>
      <c r="CD63" s="31"/>
      <c r="CE63" s="31"/>
      <c r="CF63" s="31"/>
      <c r="CI63" s="31"/>
      <c r="CJ63" s="31"/>
      <c r="CK63" s="31"/>
      <c r="CL63" s="31"/>
      <c r="CM63" s="31"/>
      <c r="CN63" s="31"/>
      <c r="CO63" s="31"/>
      <c r="CP63" s="31"/>
      <c r="CQ63" s="31"/>
      <c r="CR63" s="31"/>
      <c r="CS63" s="31"/>
      <c r="CT63" s="31"/>
      <c r="CU63" s="31"/>
      <c r="CV63" s="31"/>
      <c r="CW63" s="31"/>
      <c r="CX63" s="31"/>
      <c r="CY63" s="31"/>
      <c r="CZ63" s="31"/>
      <c r="DA63" s="31"/>
      <c r="DB63" s="31"/>
      <c r="DC63" s="31"/>
      <c r="DD63" s="31"/>
      <c r="DE63" s="31"/>
      <c r="DF63" s="31"/>
      <c r="DG63" s="31"/>
      <c r="DH63" s="31"/>
      <c r="DI63" s="31"/>
      <c r="DJ63" s="31"/>
      <c r="DK63" s="31"/>
      <c r="DL63" s="31"/>
      <c r="DM63" s="31"/>
      <c r="DN63" s="31"/>
      <c r="DO63" s="31"/>
      <c r="DP63" s="31"/>
      <c r="DQ63" s="31"/>
      <c r="DR63" s="31"/>
      <c r="DS63" s="31"/>
      <c r="DT63" s="31"/>
      <c r="DU63" s="31"/>
      <c r="DV63" s="31"/>
      <c r="DW63" s="31"/>
      <c r="DX63" s="31"/>
      <c r="DY63" s="31"/>
      <c r="DZ63" s="31"/>
      <c r="EA63" s="31"/>
      <c r="EB63" s="31"/>
      <c r="EC63" s="31"/>
      <c r="ED63" s="31"/>
    </row>
    <row r="64" spans="1:134" ht="30" customHeight="1" x14ac:dyDescent="0.35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52"/>
      <c r="BW64" s="31"/>
      <c r="BX64" s="31"/>
      <c r="BY64" s="31"/>
      <c r="BZ64" s="31"/>
      <c r="CA64" s="31"/>
      <c r="CB64" s="31"/>
      <c r="CC64" s="31"/>
      <c r="CD64" s="31"/>
      <c r="CE64" s="31"/>
      <c r="CF64" s="31"/>
      <c r="CI64" s="31"/>
      <c r="CJ64" s="31"/>
      <c r="CK64" s="31"/>
      <c r="CL64" s="31"/>
      <c r="CM64" s="31"/>
      <c r="CN64" s="31"/>
      <c r="CO64" s="31"/>
      <c r="CP64" s="31"/>
      <c r="CQ64" s="31"/>
      <c r="CR64" s="31"/>
      <c r="CS64" s="31"/>
      <c r="CT64" s="31"/>
      <c r="CU64" s="31"/>
      <c r="CV64" s="31"/>
      <c r="CW64" s="31"/>
      <c r="CX64" s="31"/>
      <c r="CY64" s="31"/>
      <c r="CZ64" s="31"/>
      <c r="DA64" s="31"/>
      <c r="DB64" s="31"/>
      <c r="DC64" s="31"/>
      <c r="DD64" s="31"/>
      <c r="DE64" s="31"/>
      <c r="DF64" s="31"/>
      <c r="DG64" s="31"/>
      <c r="DH64" s="31"/>
      <c r="DI64" s="31"/>
      <c r="DJ64" s="31"/>
      <c r="DK64" s="31"/>
      <c r="DL64" s="31"/>
      <c r="DM64" s="31"/>
      <c r="DN64" s="31"/>
      <c r="DO64" s="31"/>
      <c r="DP64" s="31"/>
      <c r="DQ64" s="31"/>
      <c r="DR64" s="31"/>
      <c r="DS64" s="31"/>
      <c r="DT64" s="31"/>
      <c r="DU64" s="31"/>
      <c r="DV64" s="31"/>
      <c r="DW64" s="31"/>
      <c r="DX64" s="31"/>
      <c r="DY64" s="31"/>
      <c r="DZ64" s="31"/>
      <c r="EA64" s="31"/>
      <c r="EB64" s="31"/>
      <c r="EC64" s="31"/>
      <c r="ED64" s="31"/>
    </row>
    <row r="65" spans="1:134" ht="30" customHeight="1" x14ac:dyDescent="0.35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  <c r="BF65" s="31"/>
      <c r="BG65" s="31"/>
      <c r="BH65" s="31"/>
      <c r="BI65" s="31"/>
      <c r="BJ65" s="31"/>
      <c r="BK65" s="31"/>
      <c r="BL65" s="31"/>
      <c r="BM65" s="31"/>
      <c r="BN65" s="31"/>
      <c r="BO65" s="31"/>
      <c r="BP65" s="31"/>
      <c r="BQ65" s="31"/>
      <c r="BR65" s="31"/>
      <c r="BS65" s="31"/>
      <c r="BT65" s="31"/>
      <c r="BU65" s="31"/>
      <c r="BV65" s="52"/>
      <c r="BW65" s="31"/>
      <c r="BX65" s="31"/>
      <c r="BY65" s="31"/>
      <c r="BZ65" s="31"/>
      <c r="CA65" s="31"/>
      <c r="CB65" s="31"/>
      <c r="CC65" s="31"/>
      <c r="CD65" s="31"/>
      <c r="CE65" s="31"/>
      <c r="CF65" s="31"/>
      <c r="CI65" s="31"/>
      <c r="CJ65" s="31"/>
      <c r="CK65" s="31"/>
      <c r="CL65" s="31"/>
      <c r="CM65" s="31"/>
      <c r="CN65" s="31"/>
      <c r="CO65" s="31"/>
      <c r="CP65" s="31"/>
      <c r="CQ65" s="31"/>
      <c r="CR65" s="31"/>
      <c r="CS65" s="31"/>
      <c r="CT65" s="31"/>
      <c r="CU65" s="31"/>
      <c r="CV65" s="31"/>
      <c r="CW65" s="31"/>
      <c r="CX65" s="31"/>
      <c r="CY65" s="31"/>
      <c r="CZ65" s="31"/>
      <c r="DA65" s="31"/>
      <c r="DB65" s="31"/>
      <c r="DC65" s="31"/>
      <c r="DD65" s="31"/>
      <c r="DE65" s="31"/>
      <c r="DF65" s="31"/>
      <c r="DG65" s="31"/>
      <c r="DH65" s="31"/>
      <c r="DI65" s="31"/>
      <c r="DJ65" s="31"/>
      <c r="DK65" s="31"/>
      <c r="DL65" s="31"/>
      <c r="DM65" s="31"/>
      <c r="DN65" s="31"/>
      <c r="DO65" s="31"/>
      <c r="DP65" s="31"/>
      <c r="DQ65" s="31"/>
      <c r="DR65" s="31"/>
      <c r="DS65" s="31"/>
      <c r="DT65" s="31"/>
      <c r="DU65" s="31"/>
      <c r="DV65" s="31"/>
      <c r="DW65" s="31"/>
      <c r="DX65" s="31"/>
      <c r="DY65" s="31"/>
      <c r="DZ65" s="31"/>
      <c r="EA65" s="31"/>
      <c r="EB65" s="31"/>
      <c r="EC65" s="31"/>
      <c r="ED65" s="31"/>
    </row>
    <row r="66" spans="1:134" ht="30" customHeight="1" x14ac:dyDescent="0.35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52"/>
      <c r="BW66" s="31"/>
      <c r="BX66" s="31"/>
      <c r="BY66" s="31"/>
      <c r="BZ66" s="31"/>
      <c r="CA66" s="31"/>
      <c r="CB66" s="31"/>
      <c r="CC66" s="31"/>
      <c r="CD66" s="31"/>
      <c r="CE66" s="31"/>
      <c r="CF66" s="31"/>
      <c r="CI66" s="31"/>
      <c r="CJ66" s="31"/>
      <c r="CK66" s="31"/>
      <c r="CL66" s="31"/>
      <c r="CM66" s="31"/>
      <c r="CN66" s="31"/>
      <c r="CO66" s="31"/>
      <c r="CP66" s="31"/>
      <c r="CQ66" s="31"/>
      <c r="CR66" s="31"/>
      <c r="CS66" s="31"/>
      <c r="CT66" s="31"/>
      <c r="CU66" s="31"/>
      <c r="CV66" s="31"/>
      <c r="CW66" s="31"/>
      <c r="CX66" s="31"/>
      <c r="CY66" s="31"/>
      <c r="CZ66" s="31"/>
      <c r="DA66" s="31"/>
      <c r="DB66" s="31"/>
      <c r="DC66" s="31"/>
      <c r="DD66" s="31"/>
      <c r="DE66" s="31"/>
      <c r="DF66" s="31"/>
      <c r="DG66" s="31"/>
      <c r="DH66" s="31"/>
      <c r="DI66" s="31"/>
      <c r="DJ66" s="31"/>
      <c r="DK66" s="31"/>
      <c r="DL66" s="31"/>
      <c r="DM66" s="31"/>
      <c r="DN66" s="31"/>
      <c r="DO66" s="31"/>
      <c r="DP66" s="31"/>
      <c r="DQ66" s="31"/>
      <c r="DR66" s="31"/>
      <c r="DS66" s="31"/>
      <c r="DT66" s="31"/>
      <c r="DU66" s="31"/>
      <c r="DV66" s="31"/>
      <c r="DW66" s="31"/>
      <c r="DX66" s="31"/>
      <c r="DY66" s="31"/>
      <c r="DZ66" s="31"/>
      <c r="EA66" s="31"/>
      <c r="EB66" s="31"/>
      <c r="EC66" s="31"/>
      <c r="ED66" s="31"/>
    </row>
    <row r="67" spans="1:134" ht="30" customHeight="1" x14ac:dyDescent="0.35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31"/>
      <c r="BH67" s="31"/>
      <c r="BI67" s="31"/>
      <c r="BJ67" s="31"/>
      <c r="BK67" s="31"/>
      <c r="BL67" s="31"/>
      <c r="BM67" s="31"/>
      <c r="BN67" s="31"/>
      <c r="BO67" s="31"/>
      <c r="BP67" s="31"/>
      <c r="BQ67" s="31"/>
      <c r="BR67" s="31"/>
      <c r="BS67" s="31"/>
      <c r="BT67" s="31"/>
      <c r="BU67" s="31"/>
      <c r="BV67" s="52"/>
      <c r="BW67" s="31"/>
      <c r="BX67" s="31"/>
      <c r="BY67" s="31"/>
      <c r="BZ67" s="31"/>
      <c r="CA67" s="31"/>
      <c r="CB67" s="31"/>
      <c r="CC67" s="31"/>
      <c r="CD67" s="31"/>
      <c r="CE67" s="31"/>
      <c r="CF67" s="31"/>
      <c r="CI67" s="31"/>
      <c r="CJ67" s="31"/>
      <c r="CK67" s="31"/>
      <c r="CL67" s="31"/>
      <c r="CM67" s="31"/>
      <c r="CN67" s="31"/>
      <c r="CO67" s="31"/>
      <c r="CP67" s="31"/>
      <c r="CQ67" s="31"/>
      <c r="CR67" s="31"/>
      <c r="CS67" s="31"/>
      <c r="CT67" s="31"/>
      <c r="CU67" s="31"/>
      <c r="CV67" s="31"/>
      <c r="CW67" s="31"/>
      <c r="CX67" s="31"/>
      <c r="CY67" s="31"/>
      <c r="CZ67" s="31"/>
      <c r="DA67" s="31"/>
      <c r="DB67" s="31"/>
      <c r="DC67" s="31"/>
      <c r="DD67" s="31"/>
      <c r="DE67" s="31"/>
      <c r="DF67" s="31"/>
      <c r="DG67" s="31"/>
      <c r="DH67" s="31"/>
      <c r="DI67" s="31"/>
      <c r="DJ67" s="31"/>
      <c r="DK67" s="31"/>
      <c r="DL67" s="31"/>
      <c r="DM67" s="31"/>
      <c r="DN67" s="31"/>
      <c r="DO67" s="31"/>
      <c r="DP67" s="31"/>
      <c r="DQ67" s="31"/>
      <c r="DR67" s="31"/>
      <c r="DS67" s="31"/>
      <c r="DT67" s="31"/>
      <c r="DU67" s="31"/>
      <c r="DV67" s="31"/>
      <c r="DW67" s="31"/>
      <c r="DX67" s="31"/>
      <c r="DY67" s="31"/>
      <c r="DZ67" s="31"/>
      <c r="EA67" s="31"/>
      <c r="EB67" s="31"/>
      <c r="EC67" s="31"/>
      <c r="ED67" s="31"/>
    </row>
    <row r="68" spans="1:134" ht="30" customHeight="1" x14ac:dyDescent="0.35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  <c r="BF68" s="31"/>
      <c r="BG68" s="31"/>
      <c r="BH68" s="31"/>
      <c r="BI68" s="31"/>
      <c r="BJ68" s="31"/>
      <c r="BK68" s="31"/>
      <c r="BL68" s="31"/>
      <c r="BM68" s="31"/>
      <c r="BN68" s="31"/>
      <c r="BO68" s="31"/>
      <c r="BP68" s="31"/>
      <c r="BQ68" s="31"/>
      <c r="BR68" s="31"/>
      <c r="BS68" s="31"/>
      <c r="BT68" s="31"/>
      <c r="BU68" s="31"/>
      <c r="BV68" s="52"/>
      <c r="BW68" s="31"/>
      <c r="BX68" s="31"/>
      <c r="BY68" s="31"/>
      <c r="BZ68" s="31"/>
      <c r="CA68" s="31"/>
      <c r="CB68" s="31"/>
      <c r="CC68" s="31"/>
      <c r="CD68" s="31"/>
      <c r="CE68" s="31"/>
      <c r="CF68" s="31"/>
      <c r="CI68" s="31"/>
      <c r="CJ68" s="31"/>
      <c r="CK68" s="31"/>
      <c r="CL68" s="31"/>
      <c r="CM68" s="31"/>
      <c r="CN68" s="31"/>
      <c r="CO68" s="31"/>
      <c r="CP68" s="31"/>
      <c r="CQ68" s="31"/>
      <c r="CR68" s="31"/>
      <c r="CS68" s="31"/>
      <c r="CT68" s="31"/>
      <c r="CU68" s="31"/>
      <c r="CV68" s="31"/>
      <c r="CW68" s="31"/>
      <c r="CX68" s="31"/>
      <c r="CY68" s="31"/>
      <c r="CZ68" s="31"/>
      <c r="DA68" s="31"/>
      <c r="DB68" s="31"/>
      <c r="DC68" s="31"/>
      <c r="DD68" s="31"/>
      <c r="DE68" s="31"/>
      <c r="DF68" s="31"/>
      <c r="DG68" s="31"/>
      <c r="DH68" s="31"/>
      <c r="DI68" s="31"/>
      <c r="DJ68" s="31"/>
      <c r="DK68" s="31"/>
      <c r="DL68" s="31"/>
      <c r="DM68" s="31"/>
      <c r="DN68" s="31"/>
      <c r="DO68" s="31"/>
      <c r="DP68" s="31"/>
      <c r="DQ68" s="31"/>
      <c r="DR68" s="31"/>
      <c r="DS68" s="31"/>
      <c r="DT68" s="31"/>
      <c r="DU68" s="31"/>
      <c r="DV68" s="31"/>
      <c r="DW68" s="31"/>
      <c r="DX68" s="31"/>
      <c r="DY68" s="31"/>
      <c r="DZ68" s="31"/>
      <c r="EA68" s="31"/>
      <c r="EB68" s="31"/>
      <c r="EC68" s="31"/>
      <c r="ED68" s="31"/>
    </row>
    <row r="69" spans="1:134" ht="30" customHeight="1" x14ac:dyDescent="0.35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BF69" s="31"/>
      <c r="BG69" s="31"/>
      <c r="BH69" s="31"/>
      <c r="BI69" s="31"/>
      <c r="BJ69" s="31"/>
      <c r="BK69" s="31"/>
      <c r="BL69" s="31"/>
      <c r="BM69" s="31"/>
      <c r="BN69" s="31"/>
      <c r="BO69" s="31"/>
      <c r="BP69" s="31"/>
      <c r="BQ69" s="31"/>
      <c r="BR69" s="31"/>
      <c r="BS69" s="31"/>
      <c r="BT69" s="31"/>
      <c r="BU69" s="31"/>
      <c r="BV69" s="52"/>
      <c r="BW69" s="31"/>
      <c r="BX69" s="31"/>
      <c r="BY69" s="31"/>
      <c r="BZ69" s="31"/>
      <c r="CA69" s="31"/>
      <c r="CB69" s="31"/>
      <c r="CC69" s="31"/>
      <c r="CD69" s="31"/>
      <c r="CE69" s="31"/>
      <c r="CF69" s="31"/>
      <c r="CI69" s="31"/>
      <c r="CJ69" s="31"/>
      <c r="CK69" s="31"/>
      <c r="CL69" s="31"/>
      <c r="CM69" s="31"/>
      <c r="CN69" s="31"/>
      <c r="CO69" s="31"/>
      <c r="CP69" s="31"/>
      <c r="CQ69" s="31"/>
      <c r="CR69" s="31"/>
      <c r="CS69" s="31"/>
      <c r="CT69" s="31"/>
      <c r="CU69" s="31"/>
      <c r="CV69" s="31"/>
      <c r="CW69" s="31"/>
      <c r="CX69" s="31"/>
      <c r="CY69" s="31"/>
      <c r="CZ69" s="31"/>
      <c r="DA69" s="31"/>
      <c r="DB69" s="31"/>
      <c r="DC69" s="31"/>
      <c r="DD69" s="31"/>
      <c r="DE69" s="31"/>
      <c r="DF69" s="31"/>
      <c r="DG69" s="31"/>
      <c r="DH69" s="31"/>
      <c r="DI69" s="31"/>
      <c r="DJ69" s="31"/>
      <c r="DK69" s="31"/>
      <c r="DL69" s="31"/>
      <c r="DM69" s="31"/>
      <c r="DN69" s="31"/>
      <c r="DO69" s="31"/>
      <c r="DP69" s="31"/>
      <c r="DQ69" s="31"/>
      <c r="DR69" s="31"/>
      <c r="DS69" s="31"/>
      <c r="DT69" s="31"/>
      <c r="DU69" s="31"/>
      <c r="DV69" s="31"/>
      <c r="DW69" s="31"/>
      <c r="DX69" s="31"/>
      <c r="DY69" s="31"/>
      <c r="DZ69" s="31"/>
      <c r="EA69" s="31"/>
      <c r="EB69" s="31"/>
      <c r="EC69" s="31"/>
      <c r="ED69" s="31"/>
    </row>
    <row r="70" spans="1:134" ht="30" customHeight="1" x14ac:dyDescent="0.35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  <c r="BF70" s="31"/>
      <c r="BG70" s="31"/>
      <c r="BH70" s="31"/>
      <c r="BI70" s="31"/>
      <c r="BJ70" s="31"/>
      <c r="BK70" s="31"/>
      <c r="BL70" s="31"/>
      <c r="BM70" s="31"/>
      <c r="BN70" s="31"/>
      <c r="BO70" s="31"/>
      <c r="BP70" s="31"/>
      <c r="BQ70" s="31"/>
      <c r="BR70" s="31"/>
      <c r="BS70" s="31"/>
      <c r="BT70" s="31"/>
      <c r="BU70" s="31"/>
      <c r="BV70" s="52"/>
      <c r="BW70" s="31"/>
      <c r="BX70" s="31"/>
      <c r="BY70" s="31"/>
      <c r="BZ70" s="31"/>
      <c r="CA70" s="31"/>
      <c r="CB70" s="31"/>
      <c r="CC70" s="31"/>
      <c r="CD70" s="31"/>
      <c r="CE70" s="31"/>
      <c r="CF70" s="31"/>
      <c r="CI70" s="31"/>
      <c r="CJ70" s="31"/>
      <c r="CK70" s="31"/>
      <c r="CL70" s="31"/>
      <c r="CM70" s="31"/>
      <c r="CN70" s="31"/>
      <c r="CO70" s="31"/>
      <c r="CP70" s="31"/>
      <c r="CQ70" s="31"/>
      <c r="CR70" s="31"/>
      <c r="CS70" s="31"/>
      <c r="CT70" s="31"/>
      <c r="CU70" s="31"/>
      <c r="CV70" s="31"/>
      <c r="CW70" s="31"/>
      <c r="CX70" s="31"/>
      <c r="CY70" s="31"/>
      <c r="CZ70" s="31"/>
      <c r="DA70" s="31"/>
      <c r="DB70" s="31"/>
      <c r="DC70" s="31"/>
      <c r="DD70" s="31"/>
      <c r="DE70" s="31"/>
      <c r="DF70" s="31"/>
      <c r="DG70" s="31"/>
      <c r="DH70" s="31"/>
      <c r="DI70" s="31"/>
      <c r="DJ70" s="31"/>
      <c r="DK70" s="31"/>
      <c r="DL70" s="31"/>
      <c r="DM70" s="31"/>
      <c r="DN70" s="31"/>
      <c r="DO70" s="31"/>
      <c r="DP70" s="31"/>
      <c r="DQ70" s="31"/>
      <c r="DR70" s="31"/>
      <c r="DS70" s="31"/>
      <c r="DT70" s="31"/>
      <c r="DU70" s="31"/>
      <c r="DV70" s="31"/>
      <c r="DW70" s="31"/>
      <c r="DX70" s="31"/>
      <c r="DY70" s="31"/>
      <c r="DZ70" s="31"/>
      <c r="EA70" s="31"/>
      <c r="EB70" s="31"/>
      <c r="EC70" s="31"/>
      <c r="ED70" s="31"/>
    </row>
    <row r="71" spans="1:134" ht="30" customHeight="1" x14ac:dyDescent="0.35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  <c r="BF71" s="31"/>
      <c r="BG71" s="31"/>
      <c r="BH71" s="31"/>
      <c r="BI71" s="31"/>
      <c r="BJ71" s="31"/>
      <c r="BK71" s="31"/>
      <c r="BL71" s="31"/>
      <c r="BM71" s="31"/>
      <c r="BN71" s="31"/>
      <c r="BO71" s="31"/>
      <c r="BP71" s="31"/>
      <c r="BQ71" s="31"/>
      <c r="BR71" s="31"/>
      <c r="BS71" s="31"/>
      <c r="BT71" s="31"/>
      <c r="BU71" s="31"/>
      <c r="BV71" s="52"/>
      <c r="BW71" s="31"/>
      <c r="BX71" s="31"/>
      <c r="BY71" s="31"/>
      <c r="BZ71" s="31"/>
      <c r="CA71" s="31"/>
      <c r="CB71" s="31"/>
      <c r="CC71" s="31"/>
      <c r="CD71" s="31"/>
      <c r="CE71" s="31"/>
      <c r="CF71" s="31"/>
      <c r="CI71" s="31"/>
      <c r="CJ71" s="31"/>
      <c r="CK71" s="31"/>
      <c r="CL71" s="31"/>
      <c r="CM71" s="31"/>
      <c r="CN71" s="31"/>
      <c r="CO71" s="31"/>
      <c r="CP71" s="31"/>
      <c r="CQ71" s="31"/>
      <c r="CR71" s="31"/>
      <c r="CS71" s="31"/>
      <c r="CT71" s="31"/>
      <c r="CU71" s="31"/>
      <c r="CV71" s="31"/>
      <c r="CW71" s="31"/>
      <c r="CX71" s="31"/>
      <c r="CY71" s="31"/>
      <c r="CZ71" s="31"/>
      <c r="DA71" s="31"/>
      <c r="DB71" s="31"/>
      <c r="DC71" s="31"/>
      <c r="DD71" s="31"/>
      <c r="DE71" s="31"/>
      <c r="DF71" s="31"/>
      <c r="DG71" s="31"/>
      <c r="DH71" s="31"/>
      <c r="DI71" s="31"/>
      <c r="DJ71" s="31"/>
      <c r="DK71" s="31"/>
      <c r="DL71" s="31"/>
      <c r="DM71" s="31"/>
      <c r="DN71" s="31"/>
      <c r="DO71" s="31"/>
      <c r="DP71" s="31"/>
      <c r="DQ71" s="31"/>
      <c r="DR71" s="31"/>
      <c r="DS71" s="31"/>
      <c r="DT71" s="31"/>
      <c r="DU71" s="31"/>
      <c r="DV71" s="31"/>
      <c r="DW71" s="31"/>
      <c r="DX71" s="31"/>
      <c r="DY71" s="31"/>
      <c r="DZ71" s="31"/>
      <c r="EA71" s="31"/>
      <c r="EB71" s="31"/>
      <c r="EC71" s="31"/>
      <c r="ED71" s="31"/>
    </row>
    <row r="72" spans="1:134" ht="30" customHeight="1" x14ac:dyDescent="0.35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  <c r="BF72" s="31"/>
      <c r="BG72" s="31"/>
      <c r="BH72" s="31"/>
      <c r="BI72" s="31"/>
      <c r="BJ72" s="31"/>
      <c r="BK72" s="31"/>
      <c r="BL72" s="31"/>
      <c r="BM72" s="31"/>
      <c r="BN72" s="31"/>
      <c r="BO72" s="31"/>
      <c r="BP72" s="31"/>
      <c r="BQ72" s="31"/>
      <c r="BR72" s="31"/>
      <c r="BS72" s="31"/>
      <c r="BT72" s="31"/>
      <c r="BU72" s="31"/>
      <c r="BV72" s="52"/>
      <c r="BW72" s="31"/>
      <c r="BX72" s="31"/>
      <c r="BY72" s="31"/>
      <c r="BZ72" s="31"/>
      <c r="CA72" s="31"/>
      <c r="CB72" s="31"/>
      <c r="CC72" s="31"/>
      <c r="CD72" s="31"/>
      <c r="CE72" s="31"/>
      <c r="CF72" s="31"/>
      <c r="CI72" s="31"/>
      <c r="CJ72" s="31"/>
      <c r="CK72" s="31"/>
      <c r="CL72" s="31"/>
      <c r="CM72" s="31"/>
      <c r="CN72" s="31"/>
      <c r="CO72" s="31"/>
      <c r="CP72" s="31"/>
      <c r="CQ72" s="31"/>
      <c r="CR72" s="31"/>
      <c r="CS72" s="31"/>
      <c r="CT72" s="31"/>
      <c r="CU72" s="31"/>
      <c r="CV72" s="31"/>
      <c r="CW72" s="31"/>
      <c r="CX72" s="31"/>
      <c r="CY72" s="31"/>
      <c r="CZ72" s="31"/>
      <c r="DA72" s="31"/>
      <c r="DB72" s="31"/>
      <c r="DC72" s="31"/>
      <c r="DD72" s="31"/>
      <c r="DE72" s="31"/>
      <c r="DF72" s="31"/>
      <c r="DG72" s="31"/>
      <c r="DH72" s="31"/>
      <c r="DI72" s="31"/>
      <c r="DJ72" s="31"/>
      <c r="DK72" s="31"/>
      <c r="DL72" s="31"/>
      <c r="DM72" s="31"/>
      <c r="DN72" s="31"/>
      <c r="DO72" s="31"/>
      <c r="DP72" s="31"/>
      <c r="DQ72" s="31"/>
      <c r="DR72" s="31"/>
      <c r="DS72" s="31"/>
      <c r="DT72" s="31"/>
      <c r="DU72" s="31"/>
      <c r="DV72" s="31"/>
      <c r="DW72" s="31"/>
      <c r="DX72" s="31"/>
      <c r="DY72" s="31"/>
      <c r="DZ72" s="31"/>
      <c r="EA72" s="31"/>
      <c r="EB72" s="31"/>
      <c r="EC72" s="31"/>
      <c r="ED72" s="31"/>
    </row>
    <row r="73" spans="1:134" ht="30" customHeight="1" x14ac:dyDescent="0.35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  <c r="BF73" s="31"/>
      <c r="BG73" s="31"/>
      <c r="BH73" s="31"/>
      <c r="BI73" s="31"/>
      <c r="BJ73" s="31"/>
      <c r="BK73" s="31"/>
      <c r="BL73" s="31"/>
      <c r="BM73" s="31"/>
      <c r="BN73" s="31"/>
      <c r="BO73" s="31"/>
      <c r="BP73" s="31"/>
      <c r="BQ73" s="31"/>
      <c r="BR73" s="31"/>
      <c r="BS73" s="31"/>
      <c r="BT73" s="31"/>
      <c r="BU73" s="31"/>
      <c r="BV73" s="52"/>
      <c r="BW73" s="31"/>
      <c r="BX73" s="31"/>
      <c r="BY73" s="31"/>
      <c r="BZ73" s="31"/>
      <c r="CA73" s="31"/>
      <c r="CB73" s="31"/>
      <c r="CC73" s="31"/>
      <c r="CD73" s="31"/>
      <c r="CE73" s="31"/>
      <c r="CF73" s="31"/>
      <c r="CI73" s="31"/>
      <c r="CJ73" s="31"/>
      <c r="CK73" s="31"/>
      <c r="CL73" s="31"/>
      <c r="CM73" s="31"/>
      <c r="CN73" s="31"/>
      <c r="CO73" s="31"/>
      <c r="CP73" s="31"/>
      <c r="CQ73" s="31"/>
      <c r="CR73" s="31"/>
      <c r="CS73" s="31"/>
      <c r="CT73" s="31"/>
      <c r="CU73" s="31"/>
      <c r="CV73" s="31"/>
      <c r="CW73" s="31"/>
      <c r="CX73" s="31"/>
      <c r="CY73" s="31"/>
      <c r="CZ73" s="31"/>
      <c r="DA73" s="31"/>
      <c r="DB73" s="31"/>
      <c r="DC73" s="31"/>
      <c r="DD73" s="31"/>
      <c r="DE73" s="31"/>
      <c r="DF73" s="31"/>
      <c r="DG73" s="31"/>
      <c r="DH73" s="31"/>
      <c r="DI73" s="31"/>
      <c r="DJ73" s="31"/>
      <c r="DK73" s="31"/>
      <c r="DL73" s="31"/>
      <c r="DM73" s="31"/>
      <c r="DN73" s="31"/>
      <c r="DO73" s="31"/>
      <c r="DP73" s="31"/>
      <c r="DQ73" s="31"/>
      <c r="DR73" s="31"/>
      <c r="DS73" s="31"/>
      <c r="DT73" s="31"/>
      <c r="DU73" s="31"/>
      <c r="DV73" s="31"/>
      <c r="DW73" s="31"/>
      <c r="DX73" s="31"/>
      <c r="DY73" s="31"/>
      <c r="DZ73" s="31"/>
      <c r="EA73" s="31"/>
      <c r="EB73" s="31"/>
      <c r="EC73" s="31"/>
      <c r="ED73" s="31"/>
    </row>
    <row r="74" spans="1:134" ht="30" customHeight="1" x14ac:dyDescent="0.35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  <c r="BH74" s="31"/>
      <c r="BI74" s="31"/>
      <c r="BJ74" s="31"/>
      <c r="BK74" s="31"/>
      <c r="BL74" s="31"/>
      <c r="BM74" s="31"/>
      <c r="BN74" s="31"/>
      <c r="BO74" s="31"/>
      <c r="BP74" s="31"/>
      <c r="BQ74" s="31"/>
      <c r="BR74" s="31"/>
      <c r="BS74" s="31"/>
      <c r="BT74" s="31"/>
      <c r="BU74" s="31"/>
      <c r="BV74" s="52"/>
      <c r="BW74" s="31"/>
      <c r="BX74" s="31"/>
      <c r="BY74" s="31"/>
      <c r="BZ74" s="31"/>
      <c r="CA74" s="31"/>
      <c r="CB74" s="31"/>
      <c r="CC74" s="31"/>
      <c r="CD74" s="31"/>
      <c r="CE74" s="31"/>
      <c r="CF74" s="31"/>
      <c r="CI74" s="31"/>
      <c r="CJ74" s="31"/>
      <c r="CK74" s="31"/>
      <c r="CL74" s="31"/>
      <c r="CM74" s="31"/>
      <c r="CN74" s="31"/>
      <c r="CO74" s="31"/>
      <c r="CP74" s="31"/>
      <c r="CQ74" s="31"/>
      <c r="CR74" s="31"/>
      <c r="CS74" s="31"/>
      <c r="CT74" s="31"/>
      <c r="CU74" s="31"/>
      <c r="CV74" s="31"/>
      <c r="CW74" s="31"/>
      <c r="CX74" s="31"/>
      <c r="CY74" s="31"/>
      <c r="CZ74" s="31"/>
      <c r="DA74" s="31"/>
      <c r="DB74" s="31"/>
      <c r="DC74" s="31"/>
      <c r="DD74" s="31"/>
      <c r="DE74" s="31"/>
      <c r="DF74" s="31"/>
      <c r="DG74" s="31"/>
      <c r="DH74" s="31"/>
      <c r="DI74" s="31"/>
      <c r="DJ74" s="31"/>
      <c r="DK74" s="31"/>
      <c r="DL74" s="31"/>
      <c r="DM74" s="31"/>
      <c r="DN74" s="31"/>
      <c r="DO74" s="31"/>
      <c r="DP74" s="31"/>
      <c r="DQ74" s="31"/>
      <c r="DR74" s="31"/>
      <c r="DS74" s="31"/>
      <c r="DT74" s="31"/>
      <c r="DU74" s="31"/>
      <c r="DV74" s="31"/>
      <c r="DW74" s="31"/>
      <c r="DX74" s="31"/>
      <c r="DY74" s="31"/>
      <c r="DZ74" s="31"/>
      <c r="EA74" s="31"/>
      <c r="EB74" s="31"/>
      <c r="EC74" s="31"/>
      <c r="ED74" s="31"/>
    </row>
    <row r="75" spans="1:134" ht="30" customHeight="1" x14ac:dyDescent="0.35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  <c r="BF75" s="31"/>
      <c r="BG75" s="31"/>
      <c r="BH75" s="31"/>
      <c r="BI75" s="31"/>
      <c r="BJ75" s="31"/>
      <c r="BK75" s="31"/>
      <c r="BL75" s="31"/>
      <c r="BM75" s="31"/>
      <c r="BN75" s="31"/>
      <c r="BO75" s="31"/>
      <c r="BP75" s="31"/>
      <c r="BQ75" s="31"/>
      <c r="BR75" s="31"/>
      <c r="BS75" s="31"/>
      <c r="BT75" s="31"/>
      <c r="BU75" s="31"/>
      <c r="BV75" s="52"/>
      <c r="BW75" s="31"/>
      <c r="BX75" s="31"/>
      <c r="BY75" s="31"/>
      <c r="BZ75" s="31"/>
      <c r="CA75" s="31"/>
      <c r="CB75" s="31"/>
      <c r="CC75" s="31"/>
      <c r="CD75" s="31"/>
      <c r="CE75" s="31"/>
      <c r="CF75" s="31"/>
      <c r="CI75" s="31"/>
      <c r="CJ75" s="31"/>
      <c r="CK75" s="31"/>
      <c r="CL75" s="31"/>
      <c r="CM75" s="31"/>
      <c r="CN75" s="31"/>
      <c r="CO75" s="31"/>
      <c r="CP75" s="31"/>
      <c r="CQ75" s="31"/>
      <c r="CR75" s="31"/>
      <c r="CS75" s="31"/>
      <c r="CT75" s="31"/>
      <c r="CU75" s="31"/>
      <c r="CV75" s="31"/>
      <c r="CW75" s="31"/>
      <c r="CX75" s="31"/>
      <c r="CY75" s="31"/>
      <c r="CZ75" s="31"/>
      <c r="DA75" s="31"/>
      <c r="DB75" s="31"/>
      <c r="DC75" s="31"/>
      <c r="DD75" s="31"/>
      <c r="DE75" s="31"/>
      <c r="DF75" s="31"/>
      <c r="DG75" s="31"/>
      <c r="DH75" s="31"/>
      <c r="DI75" s="31"/>
      <c r="DJ75" s="31"/>
      <c r="DK75" s="31"/>
      <c r="DL75" s="31"/>
      <c r="DM75" s="31"/>
      <c r="DN75" s="31"/>
      <c r="DO75" s="31"/>
      <c r="DP75" s="31"/>
      <c r="DQ75" s="31"/>
      <c r="DR75" s="31"/>
      <c r="DS75" s="31"/>
      <c r="DT75" s="31"/>
      <c r="DU75" s="31"/>
      <c r="DV75" s="31"/>
      <c r="DW75" s="31"/>
      <c r="DX75" s="31"/>
      <c r="DY75" s="31"/>
      <c r="DZ75" s="31"/>
      <c r="EA75" s="31"/>
      <c r="EB75" s="31"/>
      <c r="EC75" s="31"/>
      <c r="ED75" s="31"/>
    </row>
    <row r="76" spans="1:134" ht="30" customHeight="1" x14ac:dyDescent="0.35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1"/>
      <c r="AS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  <c r="BF76" s="31"/>
      <c r="BG76" s="31"/>
      <c r="BH76" s="31"/>
      <c r="BI76" s="31"/>
      <c r="BJ76" s="31"/>
      <c r="BK76" s="31"/>
      <c r="BL76" s="31"/>
      <c r="BM76" s="31"/>
      <c r="BN76" s="31"/>
      <c r="BO76" s="31"/>
      <c r="BP76" s="31"/>
      <c r="BQ76" s="31"/>
      <c r="BR76" s="31"/>
      <c r="BS76" s="31"/>
      <c r="BT76" s="31"/>
      <c r="BU76" s="31"/>
      <c r="BV76" s="52"/>
      <c r="BW76" s="31"/>
      <c r="BX76" s="31"/>
      <c r="BY76" s="31"/>
      <c r="BZ76" s="31"/>
      <c r="CA76" s="31"/>
      <c r="CB76" s="31"/>
      <c r="CC76" s="31"/>
      <c r="CD76" s="31"/>
      <c r="CE76" s="31"/>
      <c r="CF76" s="31"/>
      <c r="CI76" s="31"/>
      <c r="CJ76" s="31"/>
      <c r="CK76" s="31"/>
      <c r="CL76" s="31"/>
      <c r="CM76" s="31"/>
      <c r="CN76" s="31"/>
      <c r="CO76" s="31"/>
      <c r="CP76" s="31"/>
      <c r="CQ76" s="31"/>
      <c r="CR76" s="31"/>
      <c r="CS76" s="31"/>
      <c r="CT76" s="31"/>
      <c r="CU76" s="31"/>
      <c r="CV76" s="31"/>
      <c r="CW76" s="31"/>
      <c r="CX76" s="31"/>
      <c r="CY76" s="31"/>
      <c r="CZ76" s="31"/>
      <c r="DA76" s="31"/>
      <c r="DB76" s="31"/>
      <c r="DC76" s="31"/>
      <c r="DD76" s="31"/>
      <c r="DE76" s="31"/>
      <c r="DF76" s="31"/>
      <c r="DG76" s="31"/>
      <c r="DH76" s="31"/>
      <c r="DI76" s="31"/>
      <c r="DJ76" s="31"/>
      <c r="DK76" s="31"/>
      <c r="DL76" s="31"/>
      <c r="DM76" s="31"/>
      <c r="DN76" s="31"/>
      <c r="DO76" s="31"/>
      <c r="DP76" s="31"/>
      <c r="DQ76" s="31"/>
      <c r="DR76" s="31"/>
      <c r="DS76" s="31"/>
      <c r="DT76" s="31"/>
      <c r="DU76" s="31"/>
      <c r="DV76" s="31"/>
      <c r="DW76" s="31"/>
      <c r="DX76" s="31"/>
      <c r="DY76" s="31"/>
      <c r="DZ76" s="31"/>
      <c r="EA76" s="31"/>
      <c r="EB76" s="31"/>
      <c r="EC76" s="31"/>
      <c r="ED76" s="31"/>
    </row>
    <row r="77" spans="1:134" ht="30" customHeight="1" x14ac:dyDescent="0.35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  <c r="BF77" s="31"/>
      <c r="BG77" s="31"/>
      <c r="BH77" s="31"/>
      <c r="BI77" s="31"/>
      <c r="BJ77" s="31"/>
      <c r="BK77" s="31"/>
      <c r="BL77" s="31"/>
      <c r="BM77" s="31"/>
      <c r="BN77" s="31"/>
      <c r="BO77" s="31"/>
      <c r="BP77" s="31"/>
      <c r="BQ77" s="31"/>
      <c r="BR77" s="31"/>
      <c r="BS77" s="31"/>
      <c r="BT77" s="31"/>
      <c r="BU77" s="31"/>
      <c r="BV77" s="52"/>
      <c r="BW77" s="31"/>
      <c r="BX77" s="31"/>
      <c r="BY77" s="31"/>
      <c r="BZ77" s="31"/>
      <c r="CA77" s="31"/>
      <c r="CB77" s="31"/>
      <c r="CC77" s="31"/>
      <c r="CD77" s="31"/>
      <c r="CE77" s="31"/>
      <c r="CF77" s="31"/>
      <c r="CI77" s="31"/>
      <c r="CJ77" s="31"/>
      <c r="CK77" s="31"/>
      <c r="CL77" s="31"/>
      <c r="CM77" s="31"/>
      <c r="CN77" s="31"/>
      <c r="CO77" s="31"/>
      <c r="CP77" s="31"/>
      <c r="CQ77" s="31"/>
      <c r="CR77" s="31"/>
      <c r="CS77" s="31"/>
      <c r="CT77" s="31"/>
      <c r="CU77" s="31"/>
      <c r="CV77" s="31"/>
      <c r="CW77" s="31"/>
      <c r="CX77" s="31"/>
      <c r="CY77" s="31"/>
      <c r="CZ77" s="31"/>
      <c r="DA77" s="31"/>
      <c r="DB77" s="31"/>
      <c r="DC77" s="31"/>
      <c r="DD77" s="31"/>
      <c r="DE77" s="31"/>
      <c r="DF77" s="31"/>
      <c r="DG77" s="31"/>
      <c r="DH77" s="31"/>
      <c r="DI77" s="31"/>
      <c r="DJ77" s="31"/>
      <c r="DK77" s="31"/>
      <c r="DL77" s="31"/>
      <c r="DM77" s="31"/>
      <c r="DN77" s="31"/>
      <c r="DO77" s="31"/>
      <c r="DP77" s="31"/>
      <c r="DQ77" s="31"/>
      <c r="DR77" s="31"/>
      <c r="DS77" s="31"/>
      <c r="DT77" s="31"/>
      <c r="DU77" s="31"/>
      <c r="DV77" s="31"/>
      <c r="DW77" s="31"/>
      <c r="DX77" s="31"/>
      <c r="DY77" s="31"/>
      <c r="DZ77" s="31"/>
      <c r="EA77" s="31"/>
      <c r="EB77" s="31"/>
      <c r="EC77" s="31"/>
      <c r="ED77" s="31"/>
    </row>
    <row r="78" spans="1:134" ht="30" customHeight="1" x14ac:dyDescent="0.35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  <c r="BF78" s="31"/>
      <c r="BG78" s="31"/>
      <c r="BH78" s="31"/>
      <c r="BI78" s="31"/>
      <c r="BJ78" s="31"/>
      <c r="BK78" s="31"/>
      <c r="BL78" s="31"/>
      <c r="BM78" s="31"/>
      <c r="BN78" s="31"/>
      <c r="BO78" s="31"/>
      <c r="BP78" s="31"/>
      <c r="BQ78" s="31"/>
      <c r="BR78" s="31"/>
      <c r="BS78" s="31"/>
      <c r="BT78" s="31"/>
      <c r="BU78" s="31"/>
      <c r="BV78" s="52"/>
      <c r="BW78" s="31"/>
      <c r="BX78" s="31"/>
      <c r="BY78" s="31"/>
      <c r="BZ78" s="31"/>
      <c r="CA78" s="31"/>
      <c r="CB78" s="31"/>
      <c r="CC78" s="31"/>
      <c r="CD78" s="31"/>
      <c r="CE78" s="31"/>
      <c r="CF78" s="31"/>
      <c r="CI78" s="31"/>
      <c r="CJ78" s="31"/>
      <c r="CK78" s="31"/>
      <c r="CL78" s="31"/>
      <c r="CM78" s="31"/>
      <c r="CN78" s="31"/>
      <c r="CO78" s="31"/>
      <c r="CP78" s="31"/>
      <c r="CQ78" s="31"/>
      <c r="CR78" s="31"/>
      <c r="CS78" s="31"/>
      <c r="CT78" s="31"/>
      <c r="CU78" s="31"/>
      <c r="CV78" s="31"/>
      <c r="CW78" s="31"/>
      <c r="CX78" s="31"/>
      <c r="CY78" s="31"/>
      <c r="CZ78" s="31"/>
      <c r="DA78" s="31"/>
      <c r="DB78" s="31"/>
      <c r="DC78" s="31"/>
      <c r="DD78" s="31"/>
      <c r="DE78" s="31"/>
      <c r="DF78" s="31"/>
      <c r="DG78" s="31"/>
      <c r="DH78" s="31"/>
      <c r="DI78" s="31"/>
      <c r="DJ78" s="31"/>
      <c r="DK78" s="31"/>
      <c r="DL78" s="31"/>
      <c r="DM78" s="31"/>
      <c r="DN78" s="31"/>
      <c r="DO78" s="31"/>
      <c r="DP78" s="31"/>
      <c r="DQ78" s="31"/>
      <c r="DR78" s="31"/>
      <c r="DS78" s="31"/>
      <c r="DT78" s="31"/>
      <c r="DU78" s="31"/>
      <c r="DV78" s="31"/>
      <c r="DW78" s="31"/>
      <c r="DX78" s="31"/>
      <c r="DY78" s="31"/>
      <c r="DZ78" s="31"/>
      <c r="EA78" s="31"/>
      <c r="EB78" s="31"/>
      <c r="EC78" s="31"/>
      <c r="ED78" s="31"/>
    </row>
    <row r="79" spans="1:134" ht="30" customHeight="1" x14ac:dyDescent="0.35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/>
      <c r="AQ79" s="31"/>
      <c r="AR79" s="31"/>
      <c r="AS79" s="31"/>
      <c r="AT79" s="31"/>
      <c r="AU79" s="31"/>
      <c r="AV79" s="31"/>
      <c r="AW79" s="31"/>
      <c r="AX79" s="31"/>
      <c r="AY79" s="31"/>
      <c r="AZ79" s="31"/>
      <c r="BA79" s="31"/>
      <c r="BB79" s="31"/>
      <c r="BC79" s="31"/>
      <c r="BD79" s="31"/>
      <c r="BE79" s="31"/>
      <c r="BF79" s="31"/>
      <c r="BG79" s="31"/>
      <c r="BH79" s="31"/>
      <c r="BI79" s="31"/>
      <c r="BJ79" s="31"/>
      <c r="BK79" s="31"/>
      <c r="BL79" s="31"/>
      <c r="BM79" s="31"/>
      <c r="BN79" s="31"/>
      <c r="BO79" s="31"/>
      <c r="BP79" s="31"/>
      <c r="BQ79" s="31"/>
      <c r="BR79" s="31"/>
      <c r="BS79" s="31"/>
      <c r="BT79" s="31"/>
      <c r="BU79" s="31"/>
      <c r="BV79" s="52"/>
      <c r="BW79" s="31"/>
      <c r="BX79" s="31"/>
      <c r="BY79" s="31"/>
      <c r="BZ79" s="31"/>
      <c r="CA79" s="31"/>
      <c r="CB79" s="31"/>
      <c r="CC79" s="31"/>
      <c r="CD79" s="31"/>
      <c r="CE79" s="31"/>
      <c r="CF79" s="31"/>
      <c r="CI79" s="31"/>
      <c r="CJ79" s="31"/>
      <c r="CK79" s="31"/>
      <c r="CL79" s="31"/>
      <c r="CM79" s="31"/>
      <c r="CN79" s="31"/>
      <c r="CO79" s="31"/>
      <c r="CP79" s="31"/>
      <c r="CQ79" s="31"/>
      <c r="CR79" s="31"/>
      <c r="CS79" s="31"/>
      <c r="CT79" s="31"/>
      <c r="CU79" s="31"/>
      <c r="CV79" s="31"/>
      <c r="CW79" s="31"/>
      <c r="CX79" s="31"/>
      <c r="CY79" s="31"/>
      <c r="CZ79" s="31"/>
      <c r="DA79" s="31"/>
      <c r="DB79" s="31"/>
      <c r="DC79" s="31"/>
      <c r="DD79" s="31"/>
      <c r="DE79" s="31"/>
      <c r="DF79" s="31"/>
      <c r="DG79" s="31"/>
      <c r="DH79" s="31"/>
      <c r="DI79" s="31"/>
      <c r="DJ79" s="31"/>
      <c r="DK79" s="31"/>
      <c r="DL79" s="31"/>
      <c r="DM79" s="31"/>
      <c r="DN79" s="31"/>
      <c r="DO79" s="31"/>
      <c r="DP79" s="31"/>
      <c r="DQ79" s="31"/>
      <c r="DR79" s="31"/>
      <c r="DS79" s="31"/>
      <c r="DT79" s="31"/>
      <c r="DU79" s="31"/>
      <c r="DV79" s="31"/>
      <c r="DW79" s="31"/>
      <c r="DX79" s="31"/>
      <c r="DY79" s="31"/>
      <c r="DZ79" s="31"/>
      <c r="EA79" s="31"/>
      <c r="EB79" s="31"/>
      <c r="EC79" s="31"/>
      <c r="ED79" s="31"/>
    </row>
    <row r="80" spans="1:134" ht="30" customHeight="1" x14ac:dyDescent="0.35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31"/>
      <c r="AT80" s="31"/>
      <c r="AU80" s="31"/>
      <c r="AV80" s="31"/>
      <c r="AW80" s="31"/>
      <c r="AX80" s="31"/>
      <c r="AY80" s="31"/>
      <c r="AZ80" s="31"/>
      <c r="BA80" s="31"/>
      <c r="BB80" s="31"/>
      <c r="BC80" s="31"/>
      <c r="BD80" s="31"/>
      <c r="BE80" s="31"/>
      <c r="BF80" s="31"/>
      <c r="BG80" s="31"/>
      <c r="BH80" s="31"/>
      <c r="BI80" s="31"/>
      <c r="BJ80" s="31"/>
      <c r="BK80" s="31"/>
      <c r="BL80" s="31"/>
      <c r="BM80" s="31"/>
      <c r="BN80" s="31"/>
      <c r="BO80" s="31"/>
      <c r="BP80" s="31"/>
      <c r="BQ80" s="31"/>
      <c r="BR80" s="31"/>
      <c r="BS80" s="31"/>
      <c r="BT80" s="31"/>
      <c r="BU80" s="31"/>
      <c r="BV80" s="52"/>
      <c r="BW80" s="31"/>
      <c r="BX80" s="31"/>
      <c r="BY80" s="31"/>
      <c r="BZ80" s="31"/>
      <c r="CA80" s="31"/>
      <c r="CB80" s="31"/>
      <c r="CC80" s="31"/>
      <c r="CD80" s="31"/>
      <c r="CE80" s="31"/>
      <c r="CF80" s="31"/>
      <c r="CI80" s="31"/>
      <c r="CJ80" s="31"/>
      <c r="CK80" s="31"/>
      <c r="CL80" s="31"/>
      <c r="CM80" s="31"/>
      <c r="CN80" s="31"/>
      <c r="CO80" s="31"/>
      <c r="CP80" s="31"/>
      <c r="CQ80" s="31"/>
      <c r="CR80" s="31"/>
      <c r="CS80" s="31"/>
      <c r="CT80" s="31"/>
      <c r="CU80" s="31"/>
      <c r="CV80" s="31"/>
      <c r="CW80" s="31"/>
      <c r="CX80" s="31"/>
      <c r="CY80" s="31"/>
      <c r="CZ80" s="31"/>
      <c r="DA80" s="31"/>
      <c r="DB80" s="31"/>
      <c r="DC80" s="31"/>
      <c r="DD80" s="31"/>
      <c r="DE80" s="31"/>
      <c r="DF80" s="31"/>
      <c r="DG80" s="31"/>
      <c r="DH80" s="31"/>
      <c r="DI80" s="31"/>
      <c r="DJ80" s="31"/>
      <c r="DK80" s="31"/>
      <c r="DL80" s="31"/>
      <c r="DM80" s="31"/>
      <c r="DN80" s="31"/>
      <c r="DO80" s="31"/>
      <c r="DP80" s="31"/>
      <c r="DQ80" s="31"/>
      <c r="DR80" s="31"/>
      <c r="DS80" s="31"/>
      <c r="DT80" s="31"/>
      <c r="DU80" s="31"/>
      <c r="DV80" s="31"/>
      <c r="DW80" s="31"/>
      <c r="DX80" s="31"/>
      <c r="DY80" s="31"/>
      <c r="DZ80" s="31"/>
      <c r="EA80" s="31"/>
      <c r="EB80" s="31"/>
      <c r="EC80" s="31"/>
      <c r="ED80" s="31"/>
    </row>
    <row r="81" spans="1:134" ht="30" customHeight="1" x14ac:dyDescent="0.35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31"/>
      <c r="AT81" s="31"/>
      <c r="AU81" s="31"/>
      <c r="AV81" s="31"/>
      <c r="AW81" s="31"/>
      <c r="AX81" s="31"/>
      <c r="AY81" s="31"/>
      <c r="AZ81" s="31"/>
      <c r="BA81" s="31"/>
      <c r="BB81" s="31"/>
      <c r="BC81" s="31"/>
      <c r="BD81" s="31"/>
      <c r="BE81" s="31"/>
      <c r="BF81" s="31"/>
      <c r="BG81" s="31"/>
      <c r="BH81" s="31"/>
      <c r="BI81" s="31"/>
      <c r="BJ81" s="31"/>
      <c r="BK81" s="31"/>
      <c r="BL81" s="31"/>
      <c r="BM81" s="31"/>
      <c r="BN81" s="31"/>
      <c r="BO81" s="31"/>
      <c r="BP81" s="31"/>
      <c r="BQ81" s="31"/>
      <c r="BR81" s="31"/>
      <c r="BS81" s="31"/>
      <c r="BT81" s="31"/>
      <c r="BU81" s="31"/>
      <c r="BV81" s="52"/>
      <c r="BW81" s="31"/>
      <c r="BX81" s="31"/>
      <c r="BY81" s="31"/>
      <c r="BZ81" s="31"/>
      <c r="CA81" s="31"/>
      <c r="CB81" s="31"/>
      <c r="CC81" s="31"/>
      <c r="CD81" s="31"/>
      <c r="CE81" s="31"/>
      <c r="CF81" s="31"/>
      <c r="CI81" s="31"/>
      <c r="CJ81" s="31"/>
      <c r="CK81" s="31"/>
      <c r="CL81" s="31"/>
      <c r="CM81" s="31"/>
      <c r="CN81" s="31"/>
      <c r="CO81" s="31"/>
      <c r="CP81" s="31"/>
      <c r="CQ81" s="31"/>
      <c r="CR81" s="31"/>
      <c r="CS81" s="31"/>
      <c r="CT81" s="31"/>
      <c r="CU81" s="31"/>
      <c r="CV81" s="31"/>
      <c r="CW81" s="31"/>
      <c r="CX81" s="31"/>
      <c r="CY81" s="31"/>
      <c r="CZ81" s="31"/>
      <c r="DA81" s="31"/>
      <c r="DB81" s="31"/>
      <c r="DC81" s="31"/>
      <c r="DD81" s="31"/>
      <c r="DE81" s="31"/>
      <c r="DF81" s="31"/>
      <c r="DG81" s="31"/>
      <c r="DH81" s="31"/>
      <c r="DI81" s="31"/>
      <c r="DJ81" s="31"/>
      <c r="DK81" s="31"/>
      <c r="DL81" s="31"/>
      <c r="DM81" s="31"/>
      <c r="DN81" s="31"/>
      <c r="DO81" s="31"/>
      <c r="DP81" s="31"/>
      <c r="DQ81" s="31"/>
      <c r="DR81" s="31"/>
      <c r="DS81" s="31"/>
      <c r="DT81" s="31"/>
      <c r="DU81" s="31"/>
      <c r="DV81" s="31"/>
      <c r="DW81" s="31"/>
      <c r="DX81" s="31"/>
      <c r="DY81" s="31"/>
      <c r="DZ81" s="31"/>
      <c r="EA81" s="31"/>
      <c r="EB81" s="31"/>
      <c r="EC81" s="31"/>
      <c r="ED81" s="31"/>
    </row>
    <row r="82" spans="1:134" ht="30" customHeight="1" x14ac:dyDescent="0.35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  <c r="BF82" s="31"/>
      <c r="BG82" s="31"/>
      <c r="BH82" s="31"/>
      <c r="BI82" s="31"/>
      <c r="BJ82" s="31"/>
      <c r="BK82" s="31"/>
      <c r="BL82" s="31"/>
      <c r="BM82" s="31"/>
      <c r="BN82" s="31"/>
      <c r="BO82" s="31"/>
      <c r="BP82" s="31"/>
      <c r="BQ82" s="31"/>
      <c r="BR82" s="31"/>
      <c r="BS82" s="31"/>
      <c r="BT82" s="31"/>
      <c r="BU82" s="31"/>
      <c r="BV82" s="52"/>
      <c r="BW82" s="31"/>
      <c r="BX82" s="31"/>
      <c r="BY82" s="31"/>
      <c r="BZ82" s="31"/>
      <c r="CA82" s="31"/>
      <c r="CB82" s="31"/>
      <c r="CC82" s="31"/>
      <c r="CD82" s="31"/>
      <c r="CE82" s="31"/>
      <c r="CF82" s="31"/>
      <c r="CI82" s="31"/>
      <c r="CJ82" s="31"/>
      <c r="CK82" s="31"/>
      <c r="CL82" s="31"/>
      <c r="CM82" s="31"/>
      <c r="CN82" s="31"/>
      <c r="CO82" s="31"/>
      <c r="CP82" s="31"/>
      <c r="CQ82" s="31"/>
      <c r="CR82" s="31"/>
      <c r="CS82" s="31"/>
      <c r="CT82" s="31"/>
      <c r="CU82" s="31"/>
      <c r="CV82" s="31"/>
      <c r="CW82" s="31"/>
      <c r="CX82" s="31"/>
      <c r="CY82" s="31"/>
      <c r="CZ82" s="31"/>
      <c r="DA82" s="31"/>
      <c r="DB82" s="31"/>
      <c r="DC82" s="31"/>
      <c r="DD82" s="31"/>
      <c r="DE82" s="31"/>
      <c r="DF82" s="31"/>
      <c r="DG82" s="31"/>
      <c r="DH82" s="31"/>
      <c r="DI82" s="31"/>
      <c r="DJ82" s="31"/>
      <c r="DK82" s="31"/>
      <c r="DL82" s="31"/>
      <c r="DM82" s="31"/>
      <c r="DN82" s="31"/>
      <c r="DO82" s="31"/>
      <c r="DP82" s="31"/>
      <c r="DQ82" s="31"/>
      <c r="DR82" s="31"/>
      <c r="DS82" s="31"/>
      <c r="DT82" s="31"/>
      <c r="DU82" s="31"/>
      <c r="DV82" s="31"/>
      <c r="DW82" s="31"/>
      <c r="DX82" s="31"/>
      <c r="DY82" s="31"/>
      <c r="DZ82" s="31"/>
      <c r="EA82" s="31"/>
      <c r="EB82" s="31"/>
      <c r="EC82" s="31"/>
      <c r="ED82" s="31"/>
    </row>
    <row r="83" spans="1:134" ht="30" customHeight="1" x14ac:dyDescent="0.35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  <c r="BF83" s="31"/>
      <c r="BG83" s="31"/>
      <c r="BH83" s="31"/>
      <c r="BI83" s="31"/>
      <c r="BJ83" s="31"/>
      <c r="BK83" s="31"/>
      <c r="BL83" s="31"/>
      <c r="BM83" s="31"/>
      <c r="BN83" s="31"/>
      <c r="BO83" s="31"/>
      <c r="BP83" s="31"/>
      <c r="BQ83" s="31"/>
      <c r="BR83" s="31"/>
      <c r="BS83" s="31"/>
      <c r="BT83" s="31"/>
      <c r="BU83" s="31"/>
      <c r="BV83" s="52"/>
      <c r="BW83" s="31"/>
      <c r="BX83" s="31"/>
      <c r="BY83" s="31"/>
      <c r="BZ83" s="31"/>
      <c r="CA83" s="31"/>
      <c r="CB83" s="31"/>
      <c r="CC83" s="31"/>
      <c r="CD83" s="31"/>
      <c r="CE83" s="31"/>
      <c r="CF83" s="31"/>
      <c r="CI83" s="31"/>
      <c r="CJ83" s="31"/>
      <c r="CK83" s="31"/>
      <c r="CL83" s="31"/>
      <c r="CM83" s="31"/>
      <c r="CN83" s="31"/>
      <c r="CO83" s="31"/>
      <c r="CP83" s="31"/>
      <c r="CQ83" s="31"/>
      <c r="CR83" s="31"/>
      <c r="CS83" s="31"/>
      <c r="CT83" s="31"/>
      <c r="CU83" s="31"/>
      <c r="CV83" s="31"/>
      <c r="CW83" s="31"/>
      <c r="CX83" s="31"/>
      <c r="CY83" s="31"/>
      <c r="CZ83" s="31"/>
      <c r="DA83" s="31"/>
      <c r="DB83" s="31"/>
      <c r="DC83" s="31"/>
      <c r="DD83" s="31"/>
      <c r="DE83" s="31"/>
      <c r="DF83" s="31"/>
      <c r="DG83" s="31"/>
      <c r="DH83" s="31"/>
      <c r="DI83" s="31"/>
      <c r="DJ83" s="31"/>
      <c r="DK83" s="31"/>
      <c r="DL83" s="31"/>
      <c r="DM83" s="31"/>
      <c r="DN83" s="31"/>
      <c r="DO83" s="31"/>
      <c r="DP83" s="31"/>
      <c r="DQ83" s="31"/>
      <c r="DR83" s="31"/>
      <c r="DS83" s="31"/>
      <c r="DT83" s="31"/>
      <c r="DU83" s="31"/>
      <c r="DV83" s="31"/>
      <c r="DW83" s="31"/>
      <c r="DX83" s="31"/>
      <c r="DY83" s="31"/>
      <c r="DZ83" s="31"/>
      <c r="EA83" s="31"/>
      <c r="EB83" s="31"/>
      <c r="EC83" s="31"/>
      <c r="ED83" s="31"/>
    </row>
    <row r="84" spans="1:134" ht="30" customHeight="1" x14ac:dyDescent="0.35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31"/>
      <c r="AT84" s="31"/>
      <c r="AU84" s="31"/>
      <c r="AV84" s="31"/>
      <c r="AW84" s="31"/>
      <c r="AX84" s="31"/>
      <c r="AY84" s="31"/>
      <c r="AZ84" s="31"/>
      <c r="BA84" s="31"/>
      <c r="BB84" s="31"/>
      <c r="BC84" s="31"/>
      <c r="BD84" s="31"/>
      <c r="BE84" s="31"/>
      <c r="BF84" s="31"/>
      <c r="BG84" s="31"/>
      <c r="BH84" s="31"/>
      <c r="BI84" s="31"/>
      <c r="BJ84" s="31"/>
      <c r="BK84" s="31"/>
      <c r="BL84" s="31"/>
      <c r="BM84" s="31"/>
      <c r="BN84" s="31"/>
      <c r="BO84" s="31"/>
      <c r="BP84" s="31"/>
      <c r="BQ84" s="31"/>
      <c r="BR84" s="31"/>
      <c r="BS84" s="31"/>
      <c r="BT84" s="31"/>
      <c r="BU84" s="31"/>
      <c r="BV84" s="52"/>
      <c r="BW84" s="31"/>
      <c r="BX84" s="31"/>
      <c r="BY84" s="31"/>
      <c r="BZ84" s="31"/>
      <c r="CA84" s="31"/>
      <c r="CB84" s="31"/>
      <c r="CC84" s="31"/>
      <c r="CD84" s="31"/>
      <c r="CE84" s="31"/>
      <c r="CF84" s="31"/>
      <c r="CI84" s="31"/>
      <c r="CJ84" s="31"/>
      <c r="CK84" s="31"/>
      <c r="CL84" s="31"/>
      <c r="CM84" s="31"/>
      <c r="CN84" s="31"/>
      <c r="CO84" s="31"/>
      <c r="CP84" s="31"/>
      <c r="CQ84" s="31"/>
      <c r="CR84" s="31"/>
      <c r="CS84" s="31"/>
      <c r="CT84" s="31"/>
      <c r="CU84" s="31"/>
      <c r="CV84" s="31"/>
      <c r="CW84" s="31"/>
      <c r="CX84" s="31"/>
      <c r="CY84" s="31"/>
      <c r="CZ84" s="31"/>
      <c r="DA84" s="31"/>
      <c r="DB84" s="31"/>
      <c r="DC84" s="31"/>
      <c r="DD84" s="31"/>
      <c r="DE84" s="31"/>
      <c r="DF84" s="31"/>
      <c r="DG84" s="31"/>
      <c r="DH84" s="31"/>
      <c r="DI84" s="31"/>
      <c r="DJ84" s="31"/>
      <c r="DK84" s="31"/>
      <c r="DL84" s="31"/>
      <c r="DM84" s="31"/>
      <c r="DN84" s="31"/>
      <c r="DO84" s="31"/>
      <c r="DP84" s="31"/>
      <c r="DQ84" s="31"/>
      <c r="DR84" s="31"/>
      <c r="DS84" s="31"/>
      <c r="DT84" s="31"/>
      <c r="DU84" s="31"/>
      <c r="DV84" s="31"/>
      <c r="DW84" s="31"/>
      <c r="DX84" s="31"/>
      <c r="DY84" s="31"/>
      <c r="DZ84" s="31"/>
      <c r="EA84" s="31"/>
      <c r="EB84" s="31"/>
      <c r="EC84" s="31"/>
      <c r="ED84" s="31"/>
    </row>
    <row r="85" spans="1:134" ht="30" customHeight="1" x14ac:dyDescent="0.35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/>
      <c r="AQ85" s="31"/>
      <c r="AR85" s="31"/>
      <c r="AS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  <c r="BF85" s="31"/>
      <c r="BG85" s="31"/>
      <c r="BH85" s="31"/>
      <c r="BI85" s="31"/>
      <c r="BJ85" s="31"/>
      <c r="BK85" s="31"/>
      <c r="BL85" s="31"/>
      <c r="BM85" s="31"/>
      <c r="BN85" s="31"/>
      <c r="BO85" s="31"/>
      <c r="BP85" s="31"/>
      <c r="BQ85" s="31"/>
      <c r="BR85" s="31"/>
      <c r="BS85" s="31"/>
      <c r="BT85" s="31"/>
      <c r="BU85" s="31"/>
      <c r="BV85" s="52"/>
      <c r="BW85" s="31"/>
      <c r="BX85" s="31"/>
      <c r="BY85" s="31"/>
      <c r="BZ85" s="31"/>
      <c r="CA85" s="31"/>
      <c r="CB85" s="31"/>
      <c r="CC85" s="31"/>
      <c r="CD85" s="31"/>
      <c r="CE85" s="31"/>
      <c r="CF85" s="31"/>
      <c r="CI85" s="31"/>
      <c r="CJ85" s="31"/>
      <c r="CK85" s="31"/>
      <c r="CL85" s="31"/>
      <c r="CM85" s="31"/>
      <c r="CN85" s="31"/>
      <c r="CO85" s="31"/>
      <c r="CP85" s="31"/>
      <c r="CQ85" s="31"/>
      <c r="CR85" s="31"/>
      <c r="CS85" s="31"/>
      <c r="CT85" s="31"/>
      <c r="CU85" s="31"/>
      <c r="CV85" s="31"/>
      <c r="CW85" s="31"/>
      <c r="CX85" s="31"/>
      <c r="CY85" s="31"/>
      <c r="CZ85" s="31"/>
      <c r="DA85" s="31"/>
      <c r="DB85" s="31"/>
      <c r="DC85" s="31"/>
      <c r="DD85" s="31"/>
      <c r="DE85" s="31"/>
      <c r="DF85" s="31"/>
      <c r="DG85" s="31"/>
      <c r="DH85" s="31"/>
      <c r="DI85" s="31"/>
      <c r="DJ85" s="31"/>
      <c r="DK85" s="31"/>
      <c r="DL85" s="31"/>
      <c r="DM85" s="31"/>
      <c r="DN85" s="31"/>
      <c r="DO85" s="31"/>
      <c r="DP85" s="31"/>
      <c r="DQ85" s="31"/>
      <c r="DR85" s="31"/>
      <c r="DS85" s="31"/>
      <c r="DT85" s="31"/>
      <c r="DU85" s="31"/>
      <c r="DV85" s="31"/>
      <c r="DW85" s="31"/>
      <c r="DX85" s="31"/>
      <c r="DY85" s="31"/>
      <c r="DZ85" s="31"/>
      <c r="EA85" s="31"/>
      <c r="EB85" s="31"/>
      <c r="EC85" s="31"/>
      <c r="ED85" s="31"/>
    </row>
    <row r="86" spans="1:134" ht="30" customHeight="1" x14ac:dyDescent="0.35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  <c r="BF86" s="31"/>
      <c r="BG86" s="31"/>
      <c r="BH86" s="31"/>
      <c r="BI86" s="31"/>
      <c r="BJ86" s="31"/>
      <c r="BK86" s="31"/>
      <c r="BL86" s="31"/>
      <c r="BM86" s="31"/>
      <c r="BN86" s="31"/>
      <c r="BO86" s="31"/>
      <c r="BP86" s="31"/>
      <c r="BQ86" s="31"/>
      <c r="BR86" s="31"/>
      <c r="BS86" s="31"/>
      <c r="BT86" s="31"/>
      <c r="BU86" s="31"/>
      <c r="BV86" s="52"/>
      <c r="BW86" s="31"/>
      <c r="BX86" s="31"/>
      <c r="BY86" s="31"/>
      <c r="BZ86" s="31"/>
      <c r="CA86" s="31"/>
      <c r="CB86" s="31"/>
      <c r="CC86" s="31"/>
      <c r="CD86" s="31"/>
      <c r="CE86" s="31"/>
      <c r="CF86" s="31"/>
      <c r="CI86" s="31"/>
      <c r="CJ86" s="31"/>
      <c r="CK86" s="31"/>
      <c r="CL86" s="31"/>
      <c r="CM86" s="31"/>
      <c r="CN86" s="31"/>
      <c r="CO86" s="31"/>
      <c r="CP86" s="31"/>
      <c r="CQ86" s="31"/>
      <c r="CR86" s="31"/>
      <c r="CS86" s="31"/>
      <c r="CT86" s="31"/>
      <c r="CU86" s="31"/>
      <c r="CV86" s="31"/>
      <c r="CW86" s="31"/>
      <c r="CX86" s="31"/>
      <c r="CY86" s="31"/>
      <c r="CZ86" s="31"/>
      <c r="DA86" s="31"/>
      <c r="DB86" s="31"/>
      <c r="DC86" s="31"/>
      <c r="DD86" s="31"/>
      <c r="DE86" s="31"/>
      <c r="DF86" s="31"/>
      <c r="DG86" s="31"/>
      <c r="DH86" s="31"/>
      <c r="DI86" s="31"/>
      <c r="DJ86" s="31"/>
      <c r="DK86" s="31"/>
      <c r="DL86" s="31"/>
      <c r="DM86" s="31"/>
      <c r="DN86" s="31"/>
      <c r="DO86" s="31"/>
      <c r="DP86" s="31"/>
      <c r="DQ86" s="31"/>
      <c r="DR86" s="31"/>
      <c r="DS86" s="31"/>
      <c r="DT86" s="31"/>
      <c r="DU86" s="31"/>
      <c r="DV86" s="31"/>
      <c r="DW86" s="31"/>
      <c r="DX86" s="31"/>
      <c r="DY86" s="31"/>
      <c r="DZ86" s="31"/>
      <c r="EA86" s="31"/>
      <c r="EB86" s="31"/>
      <c r="EC86" s="31"/>
      <c r="ED86" s="31"/>
    </row>
    <row r="87" spans="1:134" ht="30" customHeight="1" x14ac:dyDescent="0.35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  <c r="AQ87" s="31"/>
      <c r="AR87" s="31"/>
      <c r="AS87" s="31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  <c r="BF87" s="31"/>
      <c r="BG87" s="31"/>
      <c r="BH87" s="31"/>
      <c r="BI87" s="31"/>
      <c r="BJ87" s="31"/>
      <c r="BK87" s="31"/>
      <c r="BL87" s="31"/>
      <c r="BM87" s="31"/>
      <c r="BN87" s="31"/>
      <c r="BO87" s="31"/>
      <c r="BP87" s="31"/>
      <c r="BQ87" s="31"/>
      <c r="BR87" s="31"/>
      <c r="BS87" s="31"/>
      <c r="BT87" s="31"/>
      <c r="BU87" s="31"/>
      <c r="BV87" s="52"/>
      <c r="BW87" s="31"/>
      <c r="BX87" s="31"/>
      <c r="BY87" s="31"/>
      <c r="BZ87" s="31"/>
      <c r="CA87" s="31"/>
      <c r="CB87" s="31"/>
      <c r="CC87" s="31"/>
      <c r="CD87" s="31"/>
      <c r="CE87" s="31"/>
      <c r="CF87" s="31"/>
      <c r="CI87" s="31"/>
      <c r="CJ87" s="31"/>
      <c r="CK87" s="31"/>
      <c r="CL87" s="31"/>
      <c r="CM87" s="31"/>
      <c r="CN87" s="31"/>
      <c r="CO87" s="31"/>
      <c r="CP87" s="31"/>
      <c r="CQ87" s="31"/>
      <c r="CR87" s="31"/>
      <c r="CS87" s="31"/>
      <c r="CT87" s="31"/>
      <c r="CU87" s="31"/>
      <c r="CV87" s="31"/>
      <c r="CW87" s="31"/>
      <c r="CX87" s="31"/>
      <c r="CY87" s="31"/>
      <c r="CZ87" s="31"/>
      <c r="DA87" s="31"/>
      <c r="DB87" s="31"/>
      <c r="DC87" s="31"/>
      <c r="DD87" s="31"/>
      <c r="DE87" s="31"/>
      <c r="DF87" s="31"/>
      <c r="DG87" s="31"/>
      <c r="DH87" s="31"/>
      <c r="DI87" s="31"/>
      <c r="DJ87" s="31"/>
      <c r="DK87" s="31"/>
      <c r="DL87" s="31"/>
      <c r="DM87" s="31"/>
      <c r="DN87" s="31"/>
      <c r="DO87" s="31"/>
      <c r="DP87" s="31"/>
      <c r="DQ87" s="31"/>
      <c r="DR87" s="31"/>
      <c r="DS87" s="31"/>
      <c r="DT87" s="31"/>
      <c r="DU87" s="31"/>
      <c r="DV87" s="31"/>
      <c r="DW87" s="31"/>
      <c r="DX87" s="31"/>
      <c r="DY87" s="31"/>
      <c r="DZ87" s="31"/>
      <c r="EA87" s="31"/>
      <c r="EB87" s="31"/>
      <c r="EC87" s="31"/>
      <c r="ED87" s="31"/>
    </row>
    <row r="88" spans="1:134" ht="30" customHeight="1" x14ac:dyDescent="0.35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31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  <c r="BF88" s="31"/>
      <c r="BG88" s="31"/>
      <c r="BH88" s="31"/>
      <c r="BI88" s="31"/>
      <c r="BJ88" s="31"/>
      <c r="BK88" s="31"/>
      <c r="BL88" s="31"/>
      <c r="BM88" s="31"/>
      <c r="BN88" s="31"/>
      <c r="BO88" s="31"/>
      <c r="BP88" s="31"/>
      <c r="BQ88" s="31"/>
      <c r="BR88" s="31"/>
      <c r="BS88" s="31"/>
      <c r="BT88" s="31"/>
      <c r="BU88" s="31"/>
      <c r="BV88" s="52"/>
      <c r="BW88" s="31"/>
      <c r="BX88" s="31"/>
      <c r="BY88" s="31"/>
      <c r="BZ88" s="31"/>
      <c r="CA88" s="31"/>
      <c r="CB88" s="31"/>
      <c r="CC88" s="31"/>
      <c r="CD88" s="31"/>
      <c r="CE88" s="31"/>
      <c r="CF88" s="31"/>
      <c r="CI88" s="31"/>
      <c r="CJ88" s="31"/>
      <c r="CK88" s="31"/>
      <c r="CL88" s="31"/>
      <c r="CM88" s="31"/>
      <c r="CN88" s="31"/>
      <c r="CO88" s="31"/>
      <c r="CP88" s="31"/>
      <c r="CQ88" s="31"/>
      <c r="CR88" s="31"/>
      <c r="CS88" s="31"/>
      <c r="CT88" s="31"/>
      <c r="CU88" s="31"/>
      <c r="CV88" s="31"/>
      <c r="CW88" s="31"/>
      <c r="CX88" s="31"/>
      <c r="CY88" s="31"/>
      <c r="CZ88" s="31"/>
      <c r="DA88" s="31"/>
      <c r="DB88" s="31"/>
      <c r="DC88" s="31"/>
      <c r="DD88" s="31"/>
      <c r="DE88" s="31"/>
      <c r="DF88" s="31"/>
      <c r="DG88" s="31"/>
      <c r="DH88" s="31"/>
      <c r="DI88" s="31"/>
      <c r="DJ88" s="31"/>
      <c r="DK88" s="31"/>
      <c r="DL88" s="31"/>
      <c r="DM88" s="31"/>
      <c r="DN88" s="31"/>
      <c r="DO88" s="31"/>
      <c r="DP88" s="31"/>
      <c r="DQ88" s="31"/>
      <c r="DR88" s="31"/>
      <c r="DS88" s="31"/>
      <c r="DT88" s="31"/>
      <c r="DU88" s="31"/>
      <c r="DV88" s="31"/>
      <c r="DW88" s="31"/>
      <c r="DX88" s="31"/>
      <c r="DY88" s="31"/>
      <c r="DZ88" s="31"/>
      <c r="EA88" s="31"/>
      <c r="EB88" s="31"/>
      <c r="EC88" s="31"/>
      <c r="ED88" s="31"/>
    </row>
    <row r="89" spans="1:134" ht="30" customHeight="1" x14ac:dyDescent="0.35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  <c r="AQ89" s="31"/>
      <c r="AR89" s="31"/>
      <c r="AS89" s="31"/>
      <c r="AT89" s="31"/>
      <c r="AU89" s="31"/>
      <c r="AV89" s="31"/>
      <c r="AW89" s="31"/>
      <c r="AX89" s="31"/>
      <c r="AY89" s="31"/>
      <c r="AZ89" s="31"/>
      <c r="BA89" s="31"/>
      <c r="BB89" s="31"/>
      <c r="BC89" s="31"/>
      <c r="BD89" s="31"/>
      <c r="BE89" s="31"/>
      <c r="BF89" s="31"/>
      <c r="BG89" s="31"/>
      <c r="BH89" s="31"/>
      <c r="BI89" s="31"/>
      <c r="BJ89" s="31"/>
      <c r="BK89" s="31"/>
      <c r="BL89" s="31"/>
      <c r="BM89" s="31"/>
      <c r="BN89" s="31"/>
      <c r="BO89" s="31"/>
      <c r="BP89" s="31"/>
      <c r="BQ89" s="31"/>
      <c r="BR89" s="31"/>
      <c r="BS89" s="31"/>
      <c r="BT89" s="31"/>
      <c r="BU89" s="31"/>
      <c r="BV89" s="52"/>
      <c r="BW89" s="31"/>
      <c r="BX89" s="31"/>
      <c r="BY89" s="31"/>
      <c r="BZ89" s="31"/>
      <c r="CA89" s="31"/>
      <c r="CB89" s="31"/>
      <c r="CC89" s="31"/>
      <c r="CD89" s="31"/>
      <c r="CE89" s="31"/>
      <c r="CF89" s="31"/>
      <c r="CI89" s="31"/>
      <c r="CJ89" s="31"/>
      <c r="CK89" s="31"/>
      <c r="CL89" s="31"/>
      <c r="CM89" s="31"/>
      <c r="CN89" s="31"/>
      <c r="CO89" s="31"/>
      <c r="CP89" s="31"/>
      <c r="CQ89" s="31"/>
      <c r="CR89" s="31"/>
      <c r="CS89" s="31"/>
      <c r="CT89" s="31"/>
      <c r="CU89" s="31"/>
      <c r="CV89" s="31"/>
      <c r="CW89" s="31"/>
      <c r="CX89" s="31"/>
      <c r="CY89" s="31"/>
      <c r="CZ89" s="31"/>
      <c r="DA89" s="31"/>
      <c r="DB89" s="31"/>
      <c r="DC89" s="31"/>
      <c r="DD89" s="31"/>
      <c r="DE89" s="31"/>
      <c r="DF89" s="31"/>
      <c r="DG89" s="31"/>
      <c r="DH89" s="31"/>
      <c r="DI89" s="31"/>
      <c r="DJ89" s="31"/>
      <c r="DK89" s="31"/>
      <c r="DL89" s="31"/>
      <c r="DM89" s="31"/>
      <c r="DN89" s="31"/>
      <c r="DO89" s="31"/>
      <c r="DP89" s="31"/>
      <c r="DQ89" s="31"/>
      <c r="DR89" s="31"/>
      <c r="DS89" s="31"/>
      <c r="DT89" s="31"/>
      <c r="DU89" s="31"/>
      <c r="DV89" s="31"/>
      <c r="DW89" s="31"/>
      <c r="DX89" s="31"/>
      <c r="DY89" s="31"/>
      <c r="DZ89" s="31"/>
      <c r="EA89" s="31"/>
      <c r="EB89" s="31"/>
      <c r="EC89" s="31"/>
      <c r="ED89" s="31"/>
    </row>
    <row r="90" spans="1:134" ht="30" customHeight="1" x14ac:dyDescent="0.35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  <c r="AQ90" s="31"/>
      <c r="AR90" s="31"/>
      <c r="AS90" s="31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1"/>
      <c r="BE90" s="31"/>
      <c r="BF90" s="31"/>
      <c r="BG90" s="31"/>
      <c r="BH90" s="31"/>
      <c r="BI90" s="31"/>
      <c r="BJ90" s="31"/>
      <c r="BK90" s="31"/>
      <c r="BL90" s="31"/>
      <c r="BM90" s="31"/>
      <c r="BN90" s="31"/>
      <c r="BO90" s="31"/>
      <c r="BP90" s="31"/>
      <c r="BQ90" s="31"/>
      <c r="BR90" s="31"/>
      <c r="BS90" s="31"/>
      <c r="BT90" s="31"/>
      <c r="BU90" s="31"/>
      <c r="BV90" s="52"/>
      <c r="BW90" s="31"/>
      <c r="BX90" s="31"/>
      <c r="BY90" s="31"/>
      <c r="BZ90" s="31"/>
      <c r="CA90" s="31"/>
      <c r="CB90" s="31"/>
      <c r="CC90" s="31"/>
      <c r="CD90" s="31"/>
      <c r="CE90" s="31"/>
      <c r="CF90" s="31"/>
      <c r="CI90" s="31"/>
      <c r="CJ90" s="31"/>
      <c r="CK90" s="31"/>
      <c r="CL90" s="31"/>
      <c r="CM90" s="31"/>
      <c r="CN90" s="31"/>
      <c r="CO90" s="31"/>
      <c r="CP90" s="31"/>
      <c r="CQ90" s="31"/>
      <c r="CR90" s="31"/>
      <c r="CS90" s="31"/>
      <c r="CT90" s="31"/>
      <c r="CU90" s="31"/>
      <c r="CV90" s="31"/>
      <c r="CW90" s="31"/>
      <c r="CX90" s="31"/>
      <c r="CY90" s="31"/>
      <c r="CZ90" s="31"/>
      <c r="DA90" s="31"/>
      <c r="DB90" s="31"/>
      <c r="DC90" s="31"/>
      <c r="DD90" s="31"/>
      <c r="DE90" s="31"/>
      <c r="DF90" s="31"/>
      <c r="DG90" s="31"/>
      <c r="DH90" s="31"/>
      <c r="DI90" s="31"/>
      <c r="DJ90" s="31"/>
      <c r="DK90" s="31"/>
      <c r="DL90" s="31"/>
      <c r="DM90" s="31"/>
      <c r="DN90" s="31"/>
      <c r="DO90" s="31"/>
      <c r="DP90" s="31"/>
      <c r="DQ90" s="31"/>
      <c r="DR90" s="31"/>
      <c r="DS90" s="31"/>
      <c r="DT90" s="31"/>
      <c r="DU90" s="31"/>
      <c r="DV90" s="31"/>
      <c r="DW90" s="31"/>
      <c r="DX90" s="31"/>
      <c r="DY90" s="31"/>
      <c r="DZ90" s="31"/>
      <c r="EA90" s="31"/>
      <c r="EB90" s="31"/>
      <c r="EC90" s="31"/>
      <c r="ED90" s="31"/>
    </row>
    <row r="91" spans="1:134" ht="30" customHeight="1" x14ac:dyDescent="0.35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  <c r="BF91" s="31"/>
      <c r="BG91" s="31"/>
      <c r="BH91" s="31"/>
      <c r="BI91" s="31"/>
      <c r="BJ91" s="31"/>
      <c r="BK91" s="31"/>
      <c r="BL91" s="31"/>
      <c r="BM91" s="31"/>
      <c r="BN91" s="31"/>
      <c r="BO91" s="31"/>
      <c r="BP91" s="31"/>
      <c r="BQ91" s="31"/>
      <c r="BR91" s="31"/>
      <c r="BS91" s="31"/>
      <c r="BT91" s="31"/>
      <c r="BU91" s="31"/>
      <c r="BV91" s="52"/>
      <c r="BW91" s="31"/>
      <c r="BX91" s="31"/>
      <c r="BY91" s="31"/>
      <c r="BZ91" s="31"/>
      <c r="CA91" s="31"/>
      <c r="CB91" s="31"/>
      <c r="CC91" s="31"/>
      <c r="CD91" s="31"/>
      <c r="CE91" s="31"/>
      <c r="CF91" s="31"/>
      <c r="CI91" s="31"/>
      <c r="CJ91" s="31"/>
      <c r="CK91" s="31"/>
      <c r="CL91" s="31"/>
      <c r="CM91" s="31"/>
      <c r="CN91" s="31"/>
      <c r="CO91" s="31"/>
      <c r="CP91" s="31"/>
      <c r="CQ91" s="31"/>
      <c r="CR91" s="31"/>
      <c r="CS91" s="31"/>
      <c r="CT91" s="31"/>
      <c r="CU91" s="31"/>
      <c r="CV91" s="31"/>
      <c r="CW91" s="31"/>
      <c r="CX91" s="31"/>
      <c r="CY91" s="31"/>
      <c r="CZ91" s="31"/>
      <c r="DA91" s="31"/>
      <c r="DB91" s="31"/>
      <c r="DC91" s="31"/>
      <c r="DD91" s="31"/>
      <c r="DE91" s="31"/>
      <c r="DF91" s="31"/>
      <c r="DG91" s="31"/>
      <c r="DH91" s="31"/>
      <c r="DI91" s="31"/>
      <c r="DJ91" s="31"/>
      <c r="DK91" s="31"/>
      <c r="DL91" s="31"/>
      <c r="DM91" s="31"/>
      <c r="DN91" s="31"/>
      <c r="DO91" s="31"/>
      <c r="DP91" s="31"/>
      <c r="DQ91" s="31"/>
      <c r="DR91" s="31"/>
      <c r="DS91" s="31"/>
      <c r="DT91" s="31"/>
      <c r="DU91" s="31"/>
      <c r="DV91" s="31"/>
      <c r="DW91" s="31"/>
      <c r="DX91" s="31"/>
      <c r="DY91" s="31"/>
      <c r="DZ91" s="31"/>
      <c r="EA91" s="31"/>
      <c r="EB91" s="31"/>
      <c r="EC91" s="31"/>
      <c r="ED91" s="31"/>
    </row>
    <row r="92" spans="1:134" ht="30" customHeight="1" x14ac:dyDescent="0.35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  <c r="BF92" s="31"/>
      <c r="BG92" s="31"/>
      <c r="BH92" s="31"/>
      <c r="BI92" s="31"/>
      <c r="BJ92" s="31"/>
      <c r="BK92" s="31"/>
      <c r="BL92" s="31"/>
      <c r="BM92" s="31"/>
      <c r="BN92" s="31"/>
      <c r="BO92" s="31"/>
      <c r="BP92" s="31"/>
      <c r="BQ92" s="31"/>
      <c r="BR92" s="31"/>
      <c r="BS92" s="31"/>
      <c r="BT92" s="31"/>
      <c r="BU92" s="31"/>
      <c r="BV92" s="52"/>
      <c r="BW92" s="31"/>
      <c r="BX92" s="31"/>
      <c r="BY92" s="31"/>
      <c r="BZ92" s="31"/>
      <c r="CA92" s="31"/>
      <c r="CB92" s="31"/>
      <c r="CC92" s="31"/>
      <c r="CD92" s="31"/>
      <c r="CE92" s="31"/>
      <c r="CF92" s="31"/>
      <c r="CI92" s="31"/>
      <c r="CJ92" s="31"/>
      <c r="CK92" s="31"/>
      <c r="CL92" s="31"/>
      <c r="CM92" s="31"/>
      <c r="CN92" s="31"/>
      <c r="CO92" s="31"/>
      <c r="CP92" s="31"/>
      <c r="CQ92" s="31"/>
      <c r="CR92" s="31"/>
      <c r="CS92" s="31"/>
      <c r="CT92" s="31"/>
      <c r="CU92" s="31"/>
      <c r="CV92" s="31"/>
      <c r="CW92" s="31"/>
      <c r="CX92" s="31"/>
      <c r="CY92" s="31"/>
      <c r="CZ92" s="31"/>
      <c r="DA92" s="31"/>
      <c r="DB92" s="31"/>
      <c r="DC92" s="31"/>
      <c r="DD92" s="31"/>
      <c r="DE92" s="31"/>
      <c r="DF92" s="31"/>
      <c r="DG92" s="31"/>
      <c r="DH92" s="31"/>
      <c r="DI92" s="31"/>
      <c r="DJ92" s="31"/>
      <c r="DK92" s="31"/>
      <c r="DL92" s="31"/>
      <c r="DM92" s="31"/>
      <c r="DN92" s="31"/>
      <c r="DO92" s="31"/>
      <c r="DP92" s="31"/>
      <c r="DQ92" s="31"/>
      <c r="DR92" s="31"/>
      <c r="DS92" s="31"/>
      <c r="DT92" s="31"/>
      <c r="DU92" s="31"/>
      <c r="DV92" s="31"/>
      <c r="DW92" s="31"/>
      <c r="DX92" s="31"/>
      <c r="DY92" s="31"/>
      <c r="DZ92" s="31"/>
      <c r="EA92" s="31"/>
      <c r="EB92" s="31"/>
      <c r="EC92" s="31"/>
      <c r="ED92" s="31"/>
    </row>
    <row r="93" spans="1:134" ht="30" customHeight="1" x14ac:dyDescent="0.35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1"/>
      <c r="AS93" s="31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  <c r="BF93" s="31"/>
      <c r="BG93" s="31"/>
      <c r="BH93" s="31"/>
      <c r="BI93" s="31"/>
      <c r="BJ93" s="31"/>
      <c r="BK93" s="31"/>
      <c r="BL93" s="31"/>
      <c r="BM93" s="31"/>
      <c r="BN93" s="31"/>
      <c r="BO93" s="31"/>
      <c r="BP93" s="31"/>
      <c r="BQ93" s="31"/>
      <c r="BR93" s="31"/>
      <c r="BS93" s="31"/>
      <c r="BT93" s="31"/>
      <c r="BU93" s="31"/>
      <c r="BV93" s="52"/>
      <c r="BW93" s="31"/>
      <c r="BX93" s="31"/>
      <c r="BY93" s="31"/>
      <c r="BZ93" s="31"/>
      <c r="CA93" s="31"/>
      <c r="CB93" s="31"/>
      <c r="CC93" s="31"/>
      <c r="CD93" s="31"/>
      <c r="CE93" s="31"/>
      <c r="CF93" s="31"/>
      <c r="CI93" s="31"/>
      <c r="CJ93" s="31"/>
      <c r="CK93" s="31"/>
      <c r="CL93" s="31"/>
      <c r="CM93" s="31"/>
      <c r="CN93" s="31"/>
      <c r="CO93" s="31"/>
      <c r="CP93" s="31"/>
      <c r="CQ93" s="31"/>
      <c r="CR93" s="31"/>
      <c r="CS93" s="31"/>
      <c r="CT93" s="31"/>
      <c r="CU93" s="31"/>
      <c r="CV93" s="31"/>
      <c r="CW93" s="31"/>
      <c r="CX93" s="31"/>
      <c r="CY93" s="31"/>
      <c r="CZ93" s="31"/>
      <c r="DA93" s="31"/>
      <c r="DB93" s="31"/>
      <c r="DC93" s="31"/>
      <c r="DD93" s="31"/>
      <c r="DE93" s="31"/>
      <c r="DF93" s="31"/>
      <c r="DG93" s="31"/>
      <c r="DH93" s="31"/>
      <c r="DI93" s="31"/>
      <c r="DJ93" s="31"/>
      <c r="DK93" s="31"/>
      <c r="DL93" s="31"/>
      <c r="DM93" s="31"/>
      <c r="DN93" s="31"/>
      <c r="DO93" s="31"/>
      <c r="DP93" s="31"/>
      <c r="DQ93" s="31"/>
      <c r="DR93" s="31"/>
      <c r="DS93" s="31"/>
      <c r="DT93" s="31"/>
      <c r="DU93" s="31"/>
      <c r="DV93" s="31"/>
      <c r="DW93" s="31"/>
      <c r="DX93" s="31"/>
      <c r="DY93" s="31"/>
      <c r="DZ93" s="31"/>
      <c r="EA93" s="31"/>
      <c r="EB93" s="31"/>
      <c r="EC93" s="31"/>
      <c r="ED93" s="31"/>
    </row>
    <row r="94" spans="1:134" ht="30" customHeight="1" x14ac:dyDescent="0.35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  <c r="BF94" s="31"/>
      <c r="BG94" s="31"/>
      <c r="BH94" s="31"/>
      <c r="BI94" s="31"/>
      <c r="BJ94" s="31"/>
      <c r="BK94" s="31"/>
      <c r="BL94" s="31"/>
      <c r="BM94" s="31"/>
      <c r="BN94" s="31"/>
      <c r="BO94" s="31"/>
      <c r="BP94" s="31"/>
      <c r="BQ94" s="31"/>
      <c r="BR94" s="31"/>
      <c r="BS94" s="31"/>
      <c r="BT94" s="31"/>
      <c r="BU94" s="31"/>
      <c r="BV94" s="52"/>
      <c r="BW94" s="31"/>
      <c r="BX94" s="31"/>
      <c r="BY94" s="31"/>
      <c r="BZ94" s="31"/>
      <c r="CA94" s="31"/>
      <c r="CB94" s="31"/>
      <c r="CC94" s="31"/>
      <c r="CD94" s="31"/>
      <c r="CE94" s="31"/>
      <c r="CF94" s="31"/>
      <c r="CI94" s="31"/>
      <c r="CJ94" s="31"/>
      <c r="CK94" s="31"/>
      <c r="CL94" s="31"/>
      <c r="CM94" s="31"/>
      <c r="CN94" s="31"/>
      <c r="CO94" s="31"/>
      <c r="CP94" s="31"/>
      <c r="CQ94" s="31"/>
      <c r="CR94" s="31"/>
      <c r="CS94" s="31"/>
      <c r="CT94" s="31"/>
      <c r="CU94" s="31"/>
      <c r="CV94" s="31"/>
      <c r="CW94" s="31"/>
      <c r="CX94" s="31"/>
      <c r="CY94" s="31"/>
      <c r="CZ94" s="31"/>
      <c r="DA94" s="31"/>
      <c r="DB94" s="31"/>
      <c r="DC94" s="31"/>
      <c r="DD94" s="31"/>
      <c r="DE94" s="31"/>
      <c r="DF94" s="31"/>
      <c r="DG94" s="31"/>
      <c r="DH94" s="31"/>
      <c r="DI94" s="31"/>
      <c r="DJ94" s="31"/>
      <c r="DK94" s="31"/>
      <c r="DL94" s="31"/>
      <c r="DM94" s="31"/>
      <c r="DN94" s="31"/>
      <c r="DO94" s="31"/>
      <c r="DP94" s="31"/>
      <c r="DQ94" s="31"/>
      <c r="DR94" s="31"/>
      <c r="DS94" s="31"/>
      <c r="DT94" s="31"/>
      <c r="DU94" s="31"/>
      <c r="DV94" s="31"/>
      <c r="DW94" s="31"/>
      <c r="DX94" s="31"/>
      <c r="DY94" s="31"/>
      <c r="DZ94" s="31"/>
      <c r="EA94" s="31"/>
      <c r="EB94" s="31"/>
      <c r="EC94" s="31"/>
      <c r="ED94" s="31"/>
    </row>
    <row r="95" spans="1:134" ht="30" customHeight="1" x14ac:dyDescent="0.35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  <c r="BF95" s="31"/>
      <c r="BG95" s="31"/>
      <c r="BH95" s="31"/>
      <c r="BI95" s="31"/>
      <c r="BJ95" s="31"/>
      <c r="BK95" s="31"/>
      <c r="BL95" s="31"/>
      <c r="BM95" s="31"/>
      <c r="BN95" s="31"/>
      <c r="BO95" s="31"/>
      <c r="BP95" s="31"/>
      <c r="BQ95" s="31"/>
      <c r="BR95" s="31"/>
      <c r="BS95" s="31"/>
      <c r="BT95" s="31"/>
      <c r="BU95" s="31"/>
      <c r="BV95" s="52"/>
      <c r="BW95" s="31"/>
      <c r="BX95" s="31"/>
      <c r="BY95" s="31"/>
      <c r="BZ95" s="31"/>
      <c r="CA95" s="31"/>
      <c r="CB95" s="31"/>
      <c r="CC95" s="31"/>
      <c r="CD95" s="31"/>
      <c r="CE95" s="31"/>
      <c r="CF95" s="31"/>
      <c r="CI95" s="31"/>
      <c r="CJ95" s="31"/>
      <c r="CK95" s="31"/>
      <c r="CL95" s="31"/>
      <c r="CM95" s="31"/>
      <c r="CN95" s="31"/>
      <c r="CO95" s="31"/>
      <c r="CP95" s="31"/>
      <c r="CQ95" s="31"/>
      <c r="CR95" s="31"/>
      <c r="CS95" s="31"/>
      <c r="CT95" s="31"/>
      <c r="CU95" s="31"/>
      <c r="CV95" s="31"/>
      <c r="CW95" s="31"/>
      <c r="CX95" s="31"/>
      <c r="CY95" s="31"/>
      <c r="CZ95" s="31"/>
      <c r="DA95" s="31"/>
      <c r="DB95" s="31"/>
      <c r="DC95" s="31"/>
      <c r="DD95" s="31"/>
      <c r="DE95" s="31"/>
      <c r="DF95" s="31"/>
      <c r="DG95" s="31"/>
      <c r="DH95" s="31"/>
      <c r="DI95" s="31"/>
      <c r="DJ95" s="31"/>
      <c r="DK95" s="31"/>
      <c r="DL95" s="31"/>
      <c r="DM95" s="31"/>
      <c r="DN95" s="31"/>
      <c r="DO95" s="31"/>
      <c r="DP95" s="31"/>
      <c r="DQ95" s="31"/>
      <c r="DR95" s="31"/>
      <c r="DS95" s="31"/>
      <c r="DT95" s="31"/>
      <c r="DU95" s="31"/>
      <c r="DV95" s="31"/>
      <c r="DW95" s="31"/>
      <c r="DX95" s="31"/>
      <c r="DY95" s="31"/>
      <c r="DZ95" s="31"/>
      <c r="EA95" s="31"/>
      <c r="EB95" s="31"/>
      <c r="EC95" s="31"/>
      <c r="ED95" s="31"/>
    </row>
    <row r="96" spans="1:134" ht="30" customHeight="1" x14ac:dyDescent="0.35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  <c r="BF96" s="31"/>
      <c r="BG96" s="31"/>
      <c r="BH96" s="31"/>
      <c r="BI96" s="31"/>
      <c r="BJ96" s="31"/>
      <c r="BK96" s="31"/>
      <c r="BL96" s="31"/>
      <c r="BM96" s="31"/>
      <c r="BN96" s="31"/>
      <c r="BO96" s="31"/>
      <c r="BP96" s="31"/>
      <c r="BQ96" s="31"/>
      <c r="BR96" s="31"/>
      <c r="BS96" s="31"/>
      <c r="BT96" s="31"/>
      <c r="BU96" s="31"/>
      <c r="BV96" s="52"/>
      <c r="BW96" s="31"/>
      <c r="BX96" s="31"/>
      <c r="BY96" s="31"/>
      <c r="BZ96" s="31"/>
      <c r="CA96" s="31"/>
      <c r="CB96" s="31"/>
      <c r="CC96" s="31"/>
      <c r="CD96" s="31"/>
      <c r="CE96" s="31"/>
      <c r="CF96" s="31"/>
      <c r="CI96" s="31"/>
      <c r="CJ96" s="31"/>
      <c r="CK96" s="31"/>
      <c r="CL96" s="31"/>
      <c r="CM96" s="31"/>
      <c r="CN96" s="31"/>
      <c r="CO96" s="31"/>
      <c r="CP96" s="31"/>
      <c r="CQ96" s="31"/>
      <c r="CR96" s="31"/>
      <c r="CS96" s="31"/>
      <c r="CT96" s="31"/>
      <c r="CU96" s="31"/>
      <c r="CV96" s="31"/>
      <c r="CW96" s="31"/>
      <c r="CX96" s="31"/>
      <c r="CY96" s="31"/>
      <c r="CZ96" s="31"/>
      <c r="DA96" s="31"/>
      <c r="DB96" s="31"/>
      <c r="DC96" s="31"/>
      <c r="DD96" s="31"/>
      <c r="DE96" s="31"/>
      <c r="DF96" s="31"/>
      <c r="DG96" s="31"/>
      <c r="DH96" s="31"/>
      <c r="DI96" s="31"/>
      <c r="DJ96" s="31"/>
      <c r="DK96" s="31"/>
      <c r="DL96" s="31"/>
      <c r="DM96" s="31"/>
      <c r="DN96" s="31"/>
      <c r="DO96" s="31"/>
      <c r="DP96" s="31"/>
      <c r="DQ96" s="31"/>
      <c r="DR96" s="31"/>
      <c r="DS96" s="31"/>
      <c r="DT96" s="31"/>
      <c r="DU96" s="31"/>
      <c r="DV96" s="31"/>
      <c r="DW96" s="31"/>
      <c r="DX96" s="31"/>
      <c r="DY96" s="31"/>
      <c r="DZ96" s="31"/>
      <c r="EA96" s="31"/>
      <c r="EB96" s="31"/>
      <c r="EC96" s="31"/>
      <c r="ED96" s="31"/>
    </row>
    <row r="97" spans="1:134" ht="30" customHeight="1" x14ac:dyDescent="0.35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  <c r="BF97" s="31"/>
      <c r="BG97" s="31"/>
      <c r="BH97" s="31"/>
      <c r="BI97" s="31"/>
      <c r="BJ97" s="31"/>
      <c r="BK97" s="31"/>
      <c r="BL97" s="31"/>
      <c r="BM97" s="31"/>
      <c r="BN97" s="31"/>
      <c r="BO97" s="31"/>
      <c r="BP97" s="31"/>
      <c r="BQ97" s="31"/>
      <c r="BR97" s="31"/>
      <c r="BS97" s="31"/>
      <c r="BT97" s="31"/>
      <c r="BU97" s="31"/>
      <c r="BV97" s="52"/>
      <c r="BW97" s="31"/>
      <c r="BX97" s="31"/>
      <c r="BY97" s="31"/>
      <c r="BZ97" s="31"/>
      <c r="CA97" s="31"/>
      <c r="CB97" s="31"/>
      <c r="CC97" s="31"/>
      <c r="CD97" s="31"/>
      <c r="CE97" s="31"/>
      <c r="CF97" s="31"/>
      <c r="CI97" s="31"/>
      <c r="CJ97" s="31"/>
      <c r="CK97" s="31"/>
      <c r="CL97" s="31"/>
      <c r="CM97" s="31"/>
      <c r="CN97" s="31"/>
      <c r="CO97" s="31"/>
      <c r="CP97" s="31"/>
      <c r="CQ97" s="31"/>
      <c r="CR97" s="31"/>
      <c r="CS97" s="31"/>
      <c r="CT97" s="31"/>
      <c r="CU97" s="31"/>
      <c r="CV97" s="31"/>
      <c r="CW97" s="31"/>
      <c r="CX97" s="31"/>
      <c r="CY97" s="31"/>
      <c r="CZ97" s="31"/>
      <c r="DA97" s="31"/>
      <c r="DB97" s="31"/>
      <c r="DC97" s="31"/>
      <c r="DD97" s="31"/>
      <c r="DE97" s="31"/>
      <c r="DF97" s="31"/>
      <c r="DG97" s="31"/>
      <c r="DH97" s="31"/>
      <c r="DI97" s="31"/>
      <c r="DJ97" s="31"/>
      <c r="DK97" s="31"/>
      <c r="DL97" s="31"/>
      <c r="DM97" s="31"/>
      <c r="DN97" s="31"/>
      <c r="DO97" s="31"/>
      <c r="DP97" s="31"/>
      <c r="DQ97" s="31"/>
      <c r="DR97" s="31"/>
      <c r="DS97" s="31"/>
      <c r="DT97" s="31"/>
      <c r="DU97" s="31"/>
      <c r="DV97" s="31"/>
      <c r="DW97" s="31"/>
      <c r="DX97" s="31"/>
      <c r="DY97" s="31"/>
      <c r="DZ97" s="31"/>
      <c r="EA97" s="31"/>
      <c r="EB97" s="31"/>
      <c r="EC97" s="31"/>
      <c r="ED97" s="31"/>
    </row>
    <row r="98" spans="1:134" ht="30" customHeight="1" x14ac:dyDescent="0.35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31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  <c r="BF98" s="31"/>
      <c r="BG98" s="31"/>
      <c r="BH98" s="31"/>
      <c r="BI98" s="31"/>
      <c r="BJ98" s="31"/>
      <c r="BK98" s="31"/>
      <c r="BL98" s="31"/>
      <c r="BM98" s="31"/>
      <c r="BN98" s="31"/>
      <c r="BO98" s="31"/>
      <c r="BP98" s="31"/>
      <c r="BQ98" s="31"/>
      <c r="BR98" s="31"/>
      <c r="BS98" s="31"/>
      <c r="BT98" s="31"/>
      <c r="BU98" s="31"/>
      <c r="BV98" s="52"/>
      <c r="BW98" s="31"/>
      <c r="BX98" s="31"/>
      <c r="BY98" s="31"/>
      <c r="BZ98" s="31"/>
      <c r="CA98" s="31"/>
      <c r="CB98" s="31"/>
      <c r="CC98" s="31"/>
      <c r="CD98" s="31"/>
      <c r="CE98" s="31"/>
      <c r="CF98" s="31"/>
      <c r="CI98" s="31"/>
      <c r="CJ98" s="31"/>
      <c r="CK98" s="31"/>
      <c r="CL98" s="31"/>
      <c r="CM98" s="31"/>
      <c r="CN98" s="31"/>
      <c r="CO98" s="31"/>
      <c r="CP98" s="31"/>
      <c r="CQ98" s="31"/>
      <c r="CR98" s="31"/>
      <c r="CS98" s="31"/>
      <c r="CT98" s="31"/>
      <c r="CU98" s="31"/>
      <c r="CV98" s="31"/>
      <c r="CW98" s="31"/>
      <c r="CX98" s="31"/>
      <c r="CY98" s="31"/>
      <c r="CZ98" s="31"/>
      <c r="DA98" s="31"/>
      <c r="DB98" s="31"/>
      <c r="DC98" s="31"/>
      <c r="DD98" s="31"/>
      <c r="DE98" s="31"/>
      <c r="DF98" s="31"/>
      <c r="DG98" s="31"/>
      <c r="DH98" s="31"/>
      <c r="DI98" s="31"/>
      <c r="DJ98" s="31"/>
      <c r="DK98" s="31"/>
      <c r="DL98" s="31"/>
      <c r="DM98" s="31"/>
      <c r="DN98" s="31"/>
      <c r="DO98" s="31"/>
      <c r="DP98" s="31"/>
      <c r="DQ98" s="31"/>
      <c r="DR98" s="31"/>
      <c r="DS98" s="31"/>
      <c r="DT98" s="31"/>
      <c r="DU98" s="31"/>
      <c r="DV98" s="31"/>
      <c r="DW98" s="31"/>
      <c r="DX98" s="31"/>
      <c r="DY98" s="31"/>
      <c r="DZ98" s="31"/>
      <c r="EA98" s="31"/>
      <c r="EB98" s="31"/>
      <c r="EC98" s="31"/>
      <c r="ED98" s="31"/>
    </row>
    <row r="99" spans="1:134" ht="30" customHeight="1" x14ac:dyDescent="0.35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31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  <c r="BF99" s="31"/>
      <c r="BG99" s="31"/>
      <c r="BH99" s="31"/>
      <c r="BI99" s="31"/>
      <c r="BJ99" s="31"/>
      <c r="BK99" s="31"/>
      <c r="BL99" s="31"/>
      <c r="BM99" s="31"/>
      <c r="BN99" s="31"/>
      <c r="BO99" s="31"/>
      <c r="BP99" s="31"/>
      <c r="BQ99" s="31"/>
      <c r="BR99" s="31"/>
      <c r="BS99" s="31"/>
      <c r="BT99" s="31"/>
      <c r="BU99" s="31"/>
      <c r="BV99" s="52"/>
      <c r="BW99" s="31"/>
      <c r="BX99" s="31"/>
      <c r="BY99" s="31"/>
      <c r="BZ99" s="31"/>
      <c r="CA99" s="31"/>
      <c r="CB99" s="31"/>
      <c r="CC99" s="31"/>
      <c r="CD99" s="31"/>
      <c r="CE99" s="31"/>
      <c r="CF99" s="31"/>
      <c r="CI99" s="31"/>
      <c r="CJ99" s="31"/>
      <c r="CK99" s="31"/>
      <c r="CL99" s="31"/>
      <c r="CM99" s="31"/>
      <c r="CN99" s="31"/>
      <c r="CO99" s="31"/>
      <c r="CP99" s="31"/>
      <c r="CQ99" s="31"/>
      <c r="CR99" s="31"/>
      <c r="CS99" s="31"/>
      <c r="CT99" s="31"/>
      <c r="CU99" s="31"/>
      <c r="CV99" s="31"/>
      <c r="CW99" s="31"/>
      <c r="CX99" s="31"/>
      <c r="CY99" s="31"/>
      <c r="CZ99" s="31"/>
      <c r="DA99" s="31"/>
      <c r="DB99" s="31"/>
      <c r="DC99" s="31"/>
      <c r="DD99" s="31"/>
      <c r="DE99" s="31"/>
      <c r="DF99" s="31"/>
      <c r="DG99" s="31"/>
      <c r="DH99" s="31"/>
      <c r="DI99" s="31"/>
      <c r="DJ99" s="31"/>
      <c r="DK99" s="31"/>
      <c r="DL99" s="31"/>
      <c r="DM99" s="31"/>
      <c r="DN99" s="31"/>
      <c r="DO99" s="31"/>
      <c r="DP99" s="31"/>
      <c r="DQ99" s="31"/>
      <c r="DR99" s="31"/>
      <c r="DS99" s="31"/>
      <c r="DT99" s="31"/>
      <c r="DU99" s="31"/>
      <c r="DV99" s="31"/>
      <c r="DW99" s="31"/>
      <c r="DX99" s="31"/>
      <c r="DY99" s="31"/>
      <c r="DZ99" s="31"/>
      <c r="EA99" s="31"/>
      <c r="EB99" s="31"/>
      <c r="EC99" s="31"/>
      <c r="ED99" s="31"/>
    </row>
    <row r="100" spans="1:134" ht="30" customHeight="1" x14ac:dyDescent="0.35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  <c r="AQ100" s="31"/>
      <c r="AR100" s="31"/>
      <c r="AS100" s="31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  <c r="BF100" s="31"/>
      <c r="BG100" s="31"/>
      <c r="BH100" s="31"/>
      <c r="BI100" s="31"/>
      <c r="BJ100" s="31"/>
      <c r="BK100" s="31"/>
      <c r="BL100" s="31"/>
      <c r="BM100" s="31"/>
      <c r="BN100" s="31"/>
      <c r="BO100" s="31"/>
      <c r="BP100" s="31"/>
      <c r="BQ100" s="31"/>
      <c r="BR100" s="31"/>
      <c r="BS100" s="31"/>
      <c r="BT100" s="31"/>
      <c r="BU100" s="31"/>
      <c r="BV100" s="52"/>
      <c r="BW100" s="31"/>
      <c r="BX100" s="31"/>
      <c r="BY100" s="31"/>
      <c r="BZ100" s="31"/>
      <c r="CA100" s="31"/>
      <c r="CB100" s="31"/>
      <c r="CC100" s="31"/>
      <c r="CD100" s="31"/>
      <c r="CE100" s="31"/>
      <c r="CF100" s="31"/>
      <c r="CI100" s="31"/>
      <c r="CJ100" s="31"/>
      <c r="CK100" s="31"/>
      <c r="CL100" s="31"/>
      <c r="CM100" s="31"/>
      <c r="CN100" s="31"/>
      <c r="CO100" s="31"/>
      <c r="CP100" s="31"/>
      <c r="CQ100" s="31"/>
      <c r="CR100" s="31"/>
      <c r="CS100" s="31"/>
      <c r="CT100" s="31"/>
      <c r="CU100" s="31"/>
      <c r="CV100" s="31"/>
      <c r="CW100" s="31"/>
      <c r="CX100" s="31"/>
      <c r="CY100" s="31"/>
      <c r="CZ100" s="31"/>
      <c r="DA100" s="31"/>
      <c r="DB100" s="31"/>
      <c r="DC100" s="31"/>
      <c r="DD100" s="31"/>
      <c r="DE100" s="31"/>
      <c r="DF100" s="31"/>
      <c r="DG100" s="31"/>
      <c r="DH100" s="31"/>
      <c r="DI100" s="31"/>
      <c r="DJ100" s="31"/>
      <c r="DK100" s="31"/>
      <c r="DL100" s="31"/>
      <c r="DM100" s="31"/>
      <c r="DN100" s="31"/>
      <c r="DO100" s="31"/>
      <c r="DP100" s="31"/>
      <c r="DQ100" s="31"/>
      <c r="DR100" s="31"/>
      <c r="DS100" s="31"/>
      <c r="DT100" s="31"/>
      <c r="DU100" s="31"/>
      <c r="DV100" s="31"/>
      <c r="DW100" s="31"/>
      <c r="DX100" s="31"/>
      <c r="DY100" s="31"/>
      <c r="DZ100" s="31"/>
      <c r="EA100" s="31"/>
      <c r="EB100" s="31"/>
      <c r="EC100" s="31"/>
      <c r="ED100" s="31"/>
    </row>
    <row r="101" spans="1:134" ht="30" customHeight="1" x14ac:dyDescent="0.35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  <c r="AQ101" s="31"/>
      <c r="AR101" s="31"/>
      <c r="AS101" s="31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  <c r="BF101" s="31"/>
      <c r="BG101" s="31"/>
      <c r="BH101" s="31"/>
      <c r="BI101" s="31"/>
      <c r="BJ101" s="31"/>
      <c r="BK101" s="31"/>
      <c r="BL101" s="31"/>
      <c r="BM101" s="31"/>
      <c r="BN101" s="31"/>
      <c r="BO101" s="31"/>
      <c r="BP101" s="31"/>
      <c r="BQ101" s="31"/>
      <c r="BR101" s="31"/>
      <c r="BS101" s="31"/>
      <c r="BT101" s="31"/>
      <c r="BU101" s="31"/>
      <c r="BV101" s="52"/>
      <c r="BW101" s="31"/>
      <c r="BX101" s="31"/>
      <c r="BY101" s="31"/>
      <c r="BZ101" s="31"/>
      <c r="CA101" s="31"/>
      <c r="CB101" s="31"/>
      <c r="CC101" s="31"/>
      <c r="CD101" s="31"/>
      <c r="CE101" s="31"/>
      <c r="CF101" s="31"/>
      <c r="CI101" s="31"/>
      <c r="CJ101" s="31"/>
      <c r="CK101" s="31"/>
      <c r="CL101" s="31"/>
      <c r="CM101" s="31"/>
      <c r="CN101" s="31"/>
      <c r="CO101" s="31"/>
      <c r="CP101" s="31"/>
      <c r="CQ101" s="31"/>
      <c r="CR101" s="31"/>
      <c r="CS101" s="31"/>
      <c r="CT101" s="31"/>
      <c r="CU101" s="31"/>
      <c r="CV101" s="31"/>
      <c r="CW101" s="31"/>
      <c r="CX101" s="31"/>
      <c r="CY101" s="31"/>
      <c r="CZ101" s="31"/>
      <c r="DA101" s="31"/>
      <c r="DB101" s="31"/>
      <c r="DC101" s="31"/>
      <c r="DD101" s="31"/>
      <c r="DE101" s="31"/>
      <c r="DF101" s="31"/>
      <c r="DG101" s="31"/>
      <c r="DH101" s="31"/>
      <c r="DI101" s="31"/>
      <c r="DJ101" s="31"/>
      <c r="DK101" s="31"/>
      <c r="DL101" s="31"/>
      <c r="DM101" s="31"/>
      <c r="DN101" s="31"/>
      <c r="DO101" s="31"/>
      <c r="DP101" s="31"/>
      <c r="DQ101" s="31"/>
      <c r="DR101" s="31"/>
      <c r="DS101" s="31"/>
      <c r="DT101" s="31"/>
      <c r="DU101" s="31"/>
      <c r="DV101" s="31"/>
      <c r="DW101" s="31"/>
      <c r="DX101" s="31"/>
      <c r="DY101" s="31"/>
      <c r="DZ101" s="31"/>
      <c r="EA101" s="31"/>
      <c r="EB101" s="31"/>
      <c r="EC101" s="31"/>
      <c r="ED101" s="31"/>
    </row>
    <row r="102" spans="1:134" ht="30" customHeight="1" x14ac:dyDescent="0.35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  <c r="AQ102" s="31"/>
      <c r="AR102" s="31"/>
      <c r="AS102" s="31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  <c r="BF102" s="31"/>
      <c r="BG102" s="31"/>
      <c r="BH102" s="31"/>
      <c r="BI102" s="31"/>
      <c r="BJ102" s="31"/>
      <c r="BK102" s="31"/>
      <c r="BL102" s="31"/>
      <c r="BM102" s="31"/>
      <c r="BN102" s="31"/>
      <c r="BO102" s="31"/>
      <c r="BP102" s="31"/>
      <c r="BQ102" s="31"/>
      <c r="BR102" s="31"/>
      <c r="BS102" s="31"/>
      <c r="BT102" s="31"/>
      <c r="BU102" s="31"/>
      <c r="BV102" s="52"/>
      <c r="BW102" s="31"/>
      <c r="BX102" s="31"/>
      <c r="BY102" s="31"/>
      <c r="BZ102" s="31"/>
      <c r="CA102" s="31"/>
      <c r="CB102" s="31"/>
      <c r="CC102" s="31"/>
      <c r="CD102" s="31"/>
      <c r="CE102" s="31"/>
      <c r="CF102" s="31"/>
      <c r="CI102" s="31"/>
      <c r="CJ102" s="31"/>
      <c r="CK102" s="31"/>
      <c r="CL102" s="31"/>
      <c r="CM102" s="31"/>
      <c r="CN102" s="31"/>
      <c r="CO102" s="31"/>
      <c r="CP102" s="31"/>
      <c r="CQ102" s="31"/>
      <c r="CR102" s="31"/>
      <c r="CS102" s="31"/>
      <c r="CT102" s="31"/>
      <c r="CU102" s="31"/>
      <c r="CV102" s="31"/>
      <c r="CW102" s="31"/>
      <c r="CX102" s="31"/>
      <c r="CY102" s="31"/>
      <c r="CZ102" s="31"/>
      <c r="DA102" s="31"/>
      <c r="DB102" s="31"/>
      <c r="DC102" s="31"/>
      <c r="DD102" s="31"/>
      <c r="DE102" s="31"/>
      <c r="DF102" s="31"/>
      <c r="DG102" s="31"/>
      <c r="DH102" s="31"/>
      <c r="DI102" s="31"/>
      <c r="DJ102" s="31"/>
      <c r="DK102" s="31"/>
      <c r="DL102" s="31"/>
      <c r="DM102" s="31"/>
      <c r="DN102" s="31"/>
      <c r="DO102" s="31"/>
      <c r="DP102" s="31"/>
      <c r="DQ102" s="31"/>
      <c r="DR102" s="31"/>
      <c r="DS102" s="31"/>
      <c r="DT102" s="31"/>
      <c r="DU102" s="31"/>
      <c r="DV102" s="31"/>
      <c r="DW102" s="31"/>
      <c r="DX102" s="31"/>
      <c r="DY102" s="31"/>
      <c r="DZ102" s="31"/>
      <c r="EA102" s="31"/>
      <c r="EB102" s="31"/>
      <c r="EC102" s="31"/>
      <c r="ED102" s="31"/>
    </row>
    <row r="103" spans="1:134" ht="30" customHeight="1" x14ac:dyDescent="0.35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1"/>
      <c r="AM103" s="31"/>
      <c r="AN103" s="31"/>
      <c r="AO103" s="31"/>
      <c r="AP103" s="31"/>
      <c r="AQ103" s="31"/>
      <c r="AR103" s="31"/>
      <c r="AS103" s="31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  <c r="BF103" s="31"/>
      <c r="BG103" s="31"/>
      <c r="BH103" s="31"/>
      <c r="BI103" s="31"/>
      <c r="BJ103" s="31"/>
      <c r="BK103" s="31"/>
      <c r="BL103" s="31"/>
      <c r="BM103" s="31"/>
      <c r="BN103" s="31"/>
      <c r="BO103" s="31"/>
      <c r="BP103" s="31"/>
      <c r="BQ103" s="31"/>
      <c r="BR103" s="31"/>
      <c r="BS103" s="31"/>
      <c r="BT103" s="31"/>
      <c r="BU103" s="31"/>
      <c r="BV103" s="52"/>
      <c r="BW103" s="31"/>
      <c r="BX103" s="31"/>
      <c r="BY103" s="31"/>
      <c r="BZ103" s="31"/>
      <c r="CA103" s="31"/>
      <c r="CB103" s="31"/>
      <c r="CC103" s="31"/>
      <c r="CD103" s="31"/>
      <c r="CE103" s="31"/>
      <c r="CF103" s="31"/>
      <c r="CI103" s="31"/>
      <c r="CJ103" s="31"/>
      <c r="CK103" s="31"/>
      <c r="CL103" s="31"/>
      <c r="CM103" s="31"/>
      <c r="CN103" s="31"/>
      <c r="CO103" s="31"/>
      <c r="CP103" s="31"/>
      <c r="CQ103" s="31"/>
      <c r="CR103" s="31"/>
      <c r="CS103" s="31"/>
      <c r="CT103" s="31"/>
      <c r="CU103" s="31"/>
      <c r="CV103" s="31"/>
      <c r="CW103" s="31"/>
      <c r="CX103" s="31"/>
      <c r="CY103" s="31"/>
      <c r="CZ103" s="31"/>
      <c r="DA103" s="31"/>
      <c r="DB103" s="31"/>
      <c r="DC103" s="31"/>
      <c r="DD103" s="31"/>
      <c r="DE103" s="31"/>
      <c r="DF103" s="31"/>
      <c r="DG103" s="31"/>
      <c r="DH103" s="31"/>
      <c r="DI103" s="31"/>
      <c r="DJ103" s="31"/>
      <c r="DK103" s="31"/>
      <c r="DL103" s="31"/>
      <c r="DM103" s="31"/>
      <c r="DN103" s="31"/>
      <c r="DO103" s="31"/>
      <c r="DP103" s="31"/>
      <c r="DQ103" s="31"/>
      <c r="DR103" s="31"/>
      <c r="DS103" s="31"/>
      <c r="DT103" s="31"/>
      <c r="DU103" s="31"/>
      <c r="DV103" s="31"/>
      <c r="DW103" s="31"/>
      <c r="DX103" s="31"/>
      <c r="DY103" s="31"/>
      <c r="DZ103" s="31"/>
      <c r="EA103" s="31"/>
      <c r="EB103" s="31"/>
      <c r="EC103" s="31"/>
      <c r="ED103" s="31"/>
    </row>
    <row r="104" spans="1:134" ht="30" customHeight="1" x14ac:dyDescent="0.35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31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  <c r="BF104" s="31"/>
      <c r="BG104" s="31"/>
      <c r="BH104" s="31"/>
      <c r="BI104" s="31"/>
      <c r="BJ104" s="31"/>
      <c r="BK104" s="31"/>
      <c r="BL104" s="31"/>
      <c r="BM104" s="31"/>
      <c r="BN104" s="31"/>
      <c r="BO104" s="31"/>
      <c r="BP104" s="31"/>
      <c r="BQ104" s="31"/>
      <c r="BR104" s="31"/>
      <c r="BS104" s="31"/>
      <c r="BT104" s="31"/>
      <c r="BU104" s="31"/>
      <c r="BV104" s="52"/>
      <c r="BW104" s="31"/>
      <c r="BX104" s="31"/>
      <c r="BY104" s="31"/>
      <c r="BZ104" s="31"/>
      <c r="CA104" s="31"/>
      <c r="CB104" s="31"/>
      <c r="CC104" s="31"/>
      <c r="CD104" s="31"/>
      <c r="CE104" s="31"/>
      <c r="CF104" s="31"/>
      <c r="CI104" s="31"/>
      <c r="CJ104" s="31"/>
      <c r="CK104" s="31"/>
      <c r="CL104" s="31"/>
      <c r="CM104" s="31"/>
      <c r="CN104" s="31"/>
      <c r="CO104" s="31"/>
      <c r="CP104" s="31"/>
      <c r="CQ104" s="31"/>
      <c r="CR104" s="31"/>
      <c r="CS104" s="31"/>
      <c r="CT104" s="31"/>
      <c r="CU104" s="31"/>
      <c r="CV104" s="31"/>
      <c r="CW104" s="31"/>
      <c r="CX104" s="31"/>
      <c r="CY104" s="31"/>
      <c r="CZ104" s="31"/>
      <c r="DA104" s="31"/>
      <c r="DB104" s="31"/>
      <c r="DC104" s="31"/>
      <c r="DD104" s="31"/>
      <c r="DE104" s="31"/>
      <c r="DF104" s="31"/>
      <c r="DG104" s="31"/>
      <c r="DH104" s="31"/>
      <c r="DI104" s="31"/>
      <c r="DJ104" s="31"/>
      <c r="DK104" s="31"/>
      <c r="DL104" s="31"/>
      <c r="DM104" s="31"/>
      <c r="DN104" s="31"/>
      <c r="DO104" s="31"/>
      <c r="DP104" s="31"/>
      <c r="DQ104" s="31"/>
      <c r="DR104" s="31"/>
      <c r="DS104" s="31"/>
      <c r="DT104" s="31"/>
      <c r="DU104" s="31"/>
      <c r="DV104" s="31"/>
      <c r="DW104" s="31"/>
      <c r="DX104" s="31"/>
      <c r="DY104" s="31"/>
      <c r="DZ104" s="31"/>
      <c r="EA104" s="31"/>
      <c r="EB104" s="31"/>
      <c r="EC104" s="31"/>
      <c r="ED104" s="31"/>
    </row>
    <row r="105" spans="1:134" ht="30" customHeight="1" x14ac:dyDescent="0.35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  <c r="BF105" s="31"/>
      <c r="BG105" s="31"/>
      <c r="BH105" s="31"/>
      <c r="BI105" s="31"/>
      <c r="BJ105" s="31"/>
      <c r="BK105" s="31"/>
      <c r="BL105" s="31"/>
      <c r="BM105" s="31"/>
      <c r="BN105" s="31"/>
      <c r="BO105" s="31"/>
      <c r="BP105" s="31"/>
      <c r="BQ105" s="31"/>
      <c r="BR105" s="31"/>
      <c r="BS105" s="31"/>
      <c r="BT105" s="31"/>
      <c r="BU105" s="31"/>
      <c r="BV105" s="52"/>
      <c r="BW105" s="31"/>
      <c r="BX105" s="31"/>
      <c r="BY105" s="31"/>
      <c r="BZ105" s="31"/>
      <c r="CA105" s="31"/>
      <c r="CB105" s="31"/>
      <c r="CC105" s="31"/>
      <c r="CD105" s="31"/>
      <c r="CE105" s="31"/>
      <c r="CF105" s="31"/>
      <c r="CI105" s="31"/>
      <c r="CJ105" s="31"/>
      <c r="CK105" s="31"/>
      <c r="CL105" s="31"/>
      <c r="CM105" s="31"/>
      <c r="CN105" s="31"/>
      <c r="CO105" s="31"/>
      <c r="CP105" s="31"/>
      <c r="CQ105" s="31"/>
      <c r="CR105" s="31"/>
      <c r="CS105" s="31"/>
      <c r="CT105" s="31"/>
      <c r="CU105" s="31"/>
      <c r="CV105" s="31"/>
      <c r="CW105" s="31"/>
      <c r="CX105" s="31"/>
      <c r="CY105" s="31"/>
      <c r="CZ105" s="31"/>
      <c r="DA105" s="31"/>
      <c r="DB105" s="31"/>
      <c r="DC105" s="31"/>
      <c r="DD105" s="31"/>
      <c r="DE105" s="31"/>
      <c r="DF105" s="31"/>
      <c r="DG105" s="31"/>
      <c r="DH105" s="31"/>
      <c r="DI105" s="31"/>
      <c r="DJ105" s="31"/>
      <c r="DK105" s="31"/>
      <c r="DL105" s="31"/>
      <c r="DM105" s="31"/>
      <c r="DN105" s="31"/>
      <c r="DO105" s="31"/>
      <c r="DP105" s="31"/>
      <c r="DQ105" s="31"/>
      <c r="DR105" s="31"/>
      <c r="DS105" s="31"/>
      <c r="DT105" s="31"/>
      <c r="DU105" s="31"/>
      <c r="DV105" s="31"/>
      <c r="DW105" s="31"/>
      <c r="DX105" s="31"/>
      <c r="DY105" s="31"/>
      <c r="DZ105" s="31"/>
      <c r="EA105" s="31"/>
      <c r="EB105" s="31"/>
      <c r="EC105" s="31"/>
      <c r="ED105" s="31"/>
    </row>
    <row r="106" spans="1:134" ht="30" customHeight="1" x14ac:dyDescent="0.35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  <c r="AQ106" s="31"/>
      <c r="AR106" s="31"/>
      <c r="AS106" s="31"/>
      <c r="AT106" s="31"/>
      <c r="AU106" s="31"/>
      <c r="AV106" s="31"/>
      <c r="AW106" s="31"/>
      <c r="AX106" s="31"/>
      <c r="AY106" s="31"/>
      <c r="AZ106" s="31"/>
      <c r="BA106" s="31"/>
      <c r="BB106" s="31"/>
      <c r="BC106" s="31"/>
      <c r="BD106" s="31"/>
      <c r="BE106" s="31"/>
      <c r="BF106" s="31"/>
      <c r="BG106" s="31"/>
      <c r="BH106" s="31"/>
      <c r="BI106" s="31"/>
      <c r="BJ106" s="31"/>
      <c r="BK106" s="31"/>
      <c r="BL106" s="31"/>
      <c r="BM106" s="31"/>
      <c r="BN106" s="31"/>
      <c r="BO106" s="31"/>
      <c r="BP106" s="31"/>
      <c r="BQ106" s="31"/>
      <c r="BR106" s="31"/>
      <c r="BS106" s="31"/>
      <c r="BT106" s="31"/>
      <c r="BU106" s="31"/>
      <c r="BV106" s="52"/>
      <c r="BW106" s="31"/>
      <c r="BX106" s="31"/>
      <c r="BY106" s="31"/>
      <c r="BZ106" s="31"/>
      <c r="CA106" s="31"/>
      <c r="CB106" s="31"/>
      <c r="CC106" s="31"/>
      <c r="CD106" s="31"/>
      <c r="CE106" s="31"/>
      <c r="CF106" s="31"/>
      <c r="CI106" s="31"/>
      <c r="CJ106" s="31"/>
      <c r="CK106" s="31"/>
      <c r="CL106" s="31"/>
      <c r="CM106" s="31"/>
      <c r="CN106" s="31"/>
      <c r="CO106" s="31"/>
      <c r="CP106" s="31"/>
      <c r="CQ106" s="31"/>
      <c r="CR106" s="31"/>
      <c r="CS106" s="31"/>
      <c r="CT106" s="31"/>
      <c r="CU106" s="31"/>
      <c r="CV106" s="31"/>
      <c r="CW106" s="31"/>
      <c r="CX106" s="31"/>
      <c r="CY106" s="31"/>
      <c r="CZ106" s="31"/>
      <c r="DA106" s="31"/>
      <c r="DB106" s="31"/>
      <c r="DC106" s="31"/>
      <c r="DD106" s="31"/>
      <c r="DE106" s="31"/>
      <c r="DF106" s="31"/>
      <c r="DG106" s="31"/>
      <c r="DH106" s="31"/>
      <c r="DI106" s="31"/>
      <c r="DJ106" s="31"/>
      <c r="DK106" s="31"/>
      <c r="DL106" s="31"/>
      <c r="DM106" s="31"/>
      <c r="DN106" s="31"/>
      <c r="DO106" s="31"/>
      <c r="DP106" s="31"/>
      <c r="DQ106" s="31"/>
      <c r="DR106" s="31"/>
      <c r="DS106" s="31"/>
      <c r="DT106" s="31"/>
      <c r="DU106" s="31"/>
      <c r="DV106" s="31"/>
      <c r="DW106" s="31"/>
      <c r="DX106" s="31"/>
      <c r="DY106" s="31"/>
      <c r="DZ106" s="31"/>
      <c r="EA106" s="31"/>
      <c r="EB106" s="31"/>
      <c r="EC106" s="31"/>
      <c r="ED106" s="31"/>
    </row>
    <row r="107" spans="1:134" ht="30" customHeight="1" x14ac:dyDescent="0.35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31"/>
      <c r="AN107" s="31"/>
      <c r="AO107" s="31"/>
      <c r="AP107" s="31"/>
      <c r="AQ107" s="31"/>
      <c r="AR107" s="31"/>
      <c r="AS107" s="31"/>
      <c r="AT107" s="31"/>
      <c r="AU107" s="31"/>
      <c r="AV107" s="31"/>
      <c r="AW107" s="31"/>
      <c r="AX107" s="31"/>
      <c r="AY107" s="31"/>
      <c r="AZ107" s="31"/>
      <c r="BA107" s="31"/>
      <c r="BB107" s="31"/>
      <c r="BC107" s="31"/>
      <c r="BD107" s="31"/>
      <c r="BE107" s="31"/>
      <c r="BF107" s="31"/>
      <c r="BG107" s="31"/>
      <c r="BH107" s="31"/>
      <c r="BI107" s="31"/>
      <c r="BJ107" s="31"/>
      <c r="BK107" s="31"/>
      <c r="BL107" s="31"/>
      <c r="BM107" s="31"/>
      <c r="BN107" s="31"/>
      <c r="BO107" s="31"/>
      <c r="BP107" s="31"/>
      <c r="BQ107" s="31"/>
      <c r="BR107" s="31"/>
      <c r="BS107" s="31"/>
      <c r="BT107" s="31"/>
      <c r="BU107" s="31"/>
      <c r="BV107" s="52"/>
      <c r="BW107" s="31"/>
      <c r="BX107" s="31"/>
      <c r="BY107" s="31"/>
      <c r="BZ107" s="31"/>
      <c r="CA107" s="31"/>
      <c r="CB107" s="31"/>
      <c r="CC107" s="31"/>
      <c r="CD107" s="31"/>
      <c r="CE107" s="31"/>
      <c r="CF107" s="31"/>
      <c r="CI107" s="31"/>
      <c r="CJ107" s="31"/>
      <c r="CK107" s="31"/>
      <c r="CL107" s="31"/>
      <c r="CM107" s="31"/>
      <c r="CN107" s="31"/>
      <c r="CO107" s="31"/>
      <c r="CP107" s="31"/>
      <c r="CQ107" s="31"/>
      <c r="CR107" s="31"/>
      <c r="CS107" s="31"/>
      <c r="CT107" s="31"/>
      <c r="CU107" s="31"/>
      <c r="CV107" s="31"/>
      <c r="CW107" s="31"/>
      <c r="CX107" s="31"/>
      <c r="CY107" s="31"/>
      <c r="CZ107" s="31"/>
      <c r="DA107" s="31"/>
      <c r="DB107" s="31"/>
      <c r="DC107" s="31"/>
      <c r="DD107" s="31"/>
      <c r="DE107" s="31"/>
      <c r="DF107" s="31"/>
      <c r="DG107" s="31"/>
      <c r="DH107" s="31"/>
      <c r="DI107" s="31"/>
      <c r="DJ107" s="31"/>
      <c r="DK107" s="31"/>
      <c r="DL107" s="31"/>
      <c r="DM107" s="31"/>
      <c r="DN107" s="31"/>
      <c r="DO107" s="31"/>
      <c r="DP107" s="31"/>
      <c r="DQ107" s="31"/>
      <c r="DR107" s="31"/>
      <c r="DS107" s="31"/>
      <c r="DT107" s="31"/>
      <c r="DU107" s="31"/>
      <c r="DV107" s="31"/>
      <c r="DW107" s="31"/>
      <c r="DX107" s="31"/>
      <c r="DY107" s="31"/>
      <c r="DZ107" s="31"/>
      <c r="EA107" s="31"/>
      <c r="EB107" s="31"/>
      <c r="EC107" s="31"/>
      <c r="ED107" s="31"/>
    </row>
    <row r="108" spans="1:134" ht="30" customHeight="1" x14ac:dyDescent="0.35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31"/>
      <c r="AT108" s="31"/>
      <c r="AU108" s="31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  <c r="BF108" s="31"/>
      <c r="BG108" s="31"/>
      <c r="BH108" s="31"/>
      <c r="BI108" s="31"/>
      <c r="BJ108" s="31"/>
      <c r="BK108" s="31"/>
      <c r="BL108" s="31"/>
      <c r="BM108" s="31"/>
      <c r="BN108" s="31"/>
      <c r="BO108" s="31"/>
      <c r="BP108" s="31"/>
      <c r="BQ108" s="31"/>
      <c r="BR108" s="31"/>
      <c r="BS108" s="31"/>
      <c r="BT108" s="31"/>
      <c r="BU108" s="31"/>
      <c r="BV108" s="52"/>
      <c r="BW108" s="31"/>
      <c r="BX108" s="31"/>
      <c r="BY108" s="31"/>
      <c r="BZ108" s="31"/>
      <c r="CA108" s="31"/>
      <c r="CB108" s="31"/>
      <c r="CC108" s="31"/>
      <c r="CD108" s="31"/>
      <c r="CE108" s="31"/>
      <c r="CF108" s="31"/>
      <c r="CI108" s="31"/>
      <c r="CJ108" s="31"/>
      <c r="CK108" s="31"/>
      <c r="CL108" s="31"/>
      <c r="CM108" s="31"/>
      <c r="CN108" s="31"/>
      <c r="CO108" s="31"/>
      <c r="CP108" s="31"/>
      <c r="CQ108" s="31"/>
      <c r="CR108" s="31"/>
      <c r="CS108" s="31"/>
      <c r="CT108" s="31"/>
      <c r="CU108" s="31"/>
      <c r="CV108" s="31"/>
      <c r="CW108" s="31"/>
      <c r="CX108" s="31"/>
      <c r="CY108" s="31"/>
      <c r="CZ108" s="31"/>
      <c r="DA108" s="31"/>
      <c r="DB108" s="31"/>
      <c r="DC108" s="31"/>
      <c r="DD108" s="31"/>
      <c r="DE108" s="31"/>
      <c r="DF108" s="31"/>
      <c r="DG108" s="31"/>
      <c r="DH108" s="31"/>
      <c r="DI108" s="31"/>
      <c r="DJ108" s="31"/>
      <c r="DK108" s="31"/>
      <c r="DL108" s="31"/>
      <c r="DM108" s="31"/>
      <c r="DN108" s="31"/>
      <c r="DO108" s="31"/>
      <c r="DP108" s="31"/>
      <c r="DQ108" s="31"/>
      <c r="DR108" s="31"/>
      <c r="DS108" s="31"/>
      <c r="DT108" s="31"/>
      <c r="DU108" s="31"/>
      <c r="DV108" s="31"/>
      <c r="DW108" s="31"/>
      <c r="DX108" s="31"/>
      <c r="DY108" s="31"/>
      <c r="DZ108" s="31"/>
      <c r="EA108" s="31"/>
      <c r="EB108" s="31"/>
      <c r="EC108" s="31"/>
      <c r="ED108" s="31"/>
    </row>
    <row r="109" spans="1:134" ht="30" customHeight="1" x14ac:dyDescent="0.35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31"/>
      <c r="AR109" s="31"/>
      <c r="AS109" s="31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  <c r="BF109" s="31"/>
      <c r="BG109" s="31"/>
      <c r="BH109" s="31"/>
      <c r="BI109" s="31"/>
      <c r="BJ109" s="31"/>
      <c r="BK109" s="31"/>
      <c r="BL109" s="31"/>
      <c r="BM109" s="31"/>
      <c r="BN109" s="31"/>
      <c r="BO109" s="31"/>
      <c r="BP109" s="31"/>
      <c r="BQ109" s="31"/>
      <c r="BR109" s="31"/>
      <c r="BS109" s="31"/>
      <c r="BT109" s="31"/>
      <c r="BU109" s="31"/>
      <c r="BV109" s="52"/>
      <c r="BW109" s="31"/>
      <c r="BX109" s="31"/>
      <c r="BY109" s="31"/>
      <c r="BZ109" s="31"/>
      <c r="CA109" s="31"/>
      <c r="CB109" s="31"/>
      <c r="CC109" s="31"/>
      <c r="CD109" s="31"/>
      <c r="CE109" s="31"/>
      <c r="CF109" s="31"/>
      <c r="CI109" s="31"/>
      <c r="CJ109" s="31"/>
      <c r="CK109" s="31"/>
      <c r="CL109" s="31"/>
      <c r="CM109" s="31"/>
      <c r="CN109" s="31"/>
      <c r="CO109" s="31"/>
      <c r="CP109" s="31"/>
      <c r="CQ109" s="31"/>
      <c r="CR109" s="31"/>
      <c r="CS109" s="31"/>
      <c r="CT109" s="31"/>
      <c r="CU109" s="31"/>
      <c r="CV109" s="31"/>
      <c r="CW109" s="31"/>
      <c r="CX109" s="31"/>
      <c r="CY109" s="31"/>
      <c r="CZ109" s="31"/>
      <c r="DA109" s="31"/>
      <c r="DB109" s="31"/>
      <c r="DC109" s="31"/>
      <c r="DD109" s="31"/>
      <c r="DE109" s="31"/>
      <c r="DF109" s="31"/>
      <c r="DG109" s="31"/>
      <c r="DH109" s="31"/>
      <c r="DI109" s="31"/>
      <c r="DJ109" s="31"/>
      <c r="DK109" s="31"/>
      <c r="DL109" s="31"/>
      <c r="DM109" s="31"/>
      <c r="DN109" s="31"/>
      <c r="DO109" s="31"/>
      <c r="DP109" s="31"/>
      <c r="DQ109" s="31"/>
      <c r="DR109" s="31"/>
      <c r="DS109" s="31"/>
      <c r="DT109" s="31"/>
      <c r="DU109" s="31"/>
      <c r="DV109" s="31"/>
      <c r="DW109" s="31"/>
      <c r="DX109" s="31"/>
      <c r="DY109" s="31"/>
      <c r="DZ109" s="31"/>
      <c r="EA109" s="31"/>
      <c r="EB109" s="31"/>
      <c r="EC109" s="31"/>
      <c r="ED109" s="31"/>
    </row>
    <row r="110" spans="1:134" ht="30" customHeight="1" x14ac:dyDescent="0.35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31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  <c r="BF110" s="31"/>
      <c r="BG110" s="31"/>
      <c r="BH110" s="31"/>
      <c r="BI110" s="31"/>
      <c r="BJ110" s="31"/>
      <c r="BK110" s="31"/>
      <c r="BL110" s="31"/>
      <c r="BM110" s="31"/>
      <c r="BN110" s="31"/>
      <c r="BO110" s="31"/>
      <c r="BP110" s="31"/>
      <c r="BQ110" s="31"/>
      <c r="BR110" s="31"/>
      <c r="BS110" s="31"/>
      <c r="BT110" s="31"/>
      <c r="BU110" s="31"/>
      <c r="BV110" s="52"/>
      <c r="BW110" s="31"/>
      <c r="BX110" s="31"/>
      <c r="BY110" s="31"/>
      <c r="BZ110" s="31"/>
      <c r="CA110" s="31"/>
      <c r="CB110" s="31"/>
      <c r="CC110" s="31"/>
      <c r="CD110" s="31"/>
      <c r="CE110" s="31"/>
      <c r="CF110" s="31"/>
      <c r="CI110" s="31"/>
      <c r="CJ110" s="31"/>
      <c r="CK110" s="31"/>
      <c r="CL110" s="31"/>
      <c r="CM110" s="31"/>
      <c r="CN110" s="31"/>
      <c r="CO110" s="31"/>
      <c r="CP110" s="31"/>
      <c r="CQ110" s="31"/>
      <c r="CR110" s="31"/>
      <c r="CS110" s="31"/>
      <c r="CT110" s="31"/>
      <c r="CU110" s="31"/>
      <c r="CV110" s="31"/>
      <c r="CW110" s="31"/>
      <c r="CX110" s="31"/>
      <c r="CY110" s="31"/>
      <c r="CZ110" s="31"/>
      <c r="DA110" s="31"/>
      <c r="DB110" s="31"/>
      <c r="DC110" s="31"/>
      <c r="DD110" s="31"/>
      <c r="DE110" s="31"/>
      <c r="DF110" s="31"/>
      <c r="DG110" s="31"/>
      <c r="DH110" s="31"/>
      <c r="DI110" s="31"/>
      <c r="DJ110" s="31"/>
      <c r="DK110" s="31"/>
      <c r="DL110" s="31"/>
      <c r="DM110" s="31"/>
      <c r="DN110" s="31"/>
      <c r="DO110" s="31"/>
      <c r="DP110" s="31"/>
      <c r="DQ110" s="31"/>
      <c r="DR110" s="31"/>
      <c r="DS110" s="31"/>
      <c r="DT110" s="31"/>
      <c r="DU110" s="31"/>
      <c r="DV110" s="31"/>
      <c r="DW110" s="31"/>
      <c r="DX110" s="31"/>
      <c r="DY110" s="31"/>
      <c r="DZ110" s="31"/>
      <c r="EA110" s="31"/>
      <c r="EB110" s="31"/>
      <c r="EC110" s="31"/>
      <c r="ED110" s="31"/>
    </row>
    <row r="111" spans="1:134" ht="30" customHeight="1" x14ac:dyDescent="0.35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31"/>
      <c r="AT111" s="31"/>
      <c r="AU111" s="31"/>
      <c r="AV111" s="31"/>
      <c r="AW111" s="31"/>
      <c r="AX111" s="31"/>
      <c r="AY111" s="31"/>
      <c r="AZ111" s="31"/>
      <c r="BA111" s="31"/>
      <c r="BB111" s="31"/>
      <c r="BC111" s="31"/>
      <c r="BD111" s="31"/>
      <c r="BE111" s="31"/>
      <c r="BF111" s="31"/>
      <c r="BG111" s="31"/>
      <c r="BH111" s="31"/>
      <c r="BI111" s="31"/>
      <c r="BJ111" s="31"/>
      <c r="BK111" s="31"/>
      <c r="BL111" s="31"/>
      <c r="BM111" s="31"/>
      <c r="BN111" s="31"/>
      <c r="BO111" s="31"/>
      <c r="BP111" s="31"/>
      <c r="BQ111" s="31"/>
      <c r="BR111" s="31"/>
      <c r="BS111" s="31"/>
      <c r="BT111" s="31"/>
      <c r="BU111" s="31"/>
      <c r="BV111" s="52"/>
      <c r="BW111" s="31"/>
      <c r="BX111" s="31"/>
      <c r="BY111" s="31"/>
      <c r="BZ111" s="31"/>
      <c r="CA111" s="31"/>
      <c r="CB111" s="31"/>
      <c r="CC111" s="31"/>
      <c r="CD111" s="31"/>
      <c r="CE111" s="31"/>
      <c r="CF111" s="31"/>
      <c r="CI111" s="31"/>
      <c r="CJ111" s="31"/>
      <c r="CK111" s="31"/>
      <c r="CL111" s="31"/>
      <c r="CM111" s="31"/>
      <c r="CN111" s="31"/>
      <c r="CO111" s="31"/>
      <c r="CP111" s="31"/>
      <c r="CQ111" s="31"/>
      <c r="CR111" s="31"/>
      <c r="CS111" s="31"/>
      <c r="CT111" s="31"/>
      <c r="CU111" s="31"/>
      <c r="CV111" s="31"/>
      <c r="CW111" s="31"/>
      <c r="CX111" s="31"/>
      <c r="CY111" s="31"/>
      <c r="CZ111" s="31"/>
      <c r="DA111" s="31"/>
      <c r="DB111" s="31"/>
      <c r="DC111" s="31"/>
      <c r="DD111" s="31"/>
      <c r="DE111" s="31"/>
      <c r="DF111" s="31"/>
      <c r="DG111" s="31"/>
      <c r="DH111" s="31"/>
      <c r="DI111" s="31"/>
      <c r="DJ111" s="31"/>
      <c r="DK111" s="31"/>
      <c r="DL111" s="31"/>
      <c r="DM111" s="31"/>
      <c r="DN111" s="31"/>
      <c r="DO111" s="31"/>
      <c r="DP111" s="31"/>
      <c r="DQ111" s="31"/>
      <c r="DR111" s="31"/>
      <c r="DS111" s="31"/>
      <c r="DT111" s="31"/>
      <c r="DU111" s="31"/>
      <c r="DV111" s="31"/>
      <c r="DW111" s="31"/>
      <c r="DX111" s="31"/>
      <c r="DY111" s="31"/>
      <c r="DZ111" s="31"/>
      <c r="EA111" s="31"/>
      <c r="EB111" s="31"/>
      <c r="EC111" s="31"/>
      <c r="ED111" s="31"/>
    </row>
    <row r="112" spans="1:134" ht="30" customHeight="1" x14ac:dyDescent="0.35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1"/>
      <c r="AN112" s="31"/>
      <c r="AO112" s="31"/>
      <c r="AP112" s="31"/>
      <c r="AQ112" s="31"/>
      <c r="AR112" s="31"/>
      <c r="AS112" s="31"/>
      <c r="AT112" s="31"/>
      <c r="AU112" s="31"/>
      <c r="AV112" s="31"/>
      <c r="AW112" s="31"/>
      <c r="AX112" s="31"/>
      <c r="AY112" s="31"/>
      <c r="AZ112" s="31"/>
      <c r="BA112" s="31"/>
      <c r="BB112" s="31"/>
      <c r="BC112" s="31"/>
      <c r="BD112" s="31"/>
      <c r="BE112" s="31"/>
      <c r="BF112" s="31"/>
      <c r="BG112" s="31"/>
      <c r="BH112" s="31"/>
      <c r="BI112" s="31"/>
      <c r="BJ112" s="31"/>
      <c r="BK112" s="31"/>
      <c r="BL112" s="31"/>
      <c r="BM112" s="31"/>
      <c r="BN112" s="31"/>
      <c r="BO112" s="31"/>
      <c r="BP112" s="31"/>
      <c r="BQ112" s="31"/>
      <c r="BR112" s="31"/>
      <c r="BS112" s="31"/>
      <c r="BT112" s="31"/>
      <c r="BU112" s="31"/>
      <c r="BV112" s="52"/>
      <c r="BW112" s="31"/>
      <c r="BX112" s="31"/>
      <c r="BY112" s="31"/>
      <c r="BZ112" s="31"/>
      <c r="CA112" s="31"/>
      <c r="CB112" s="31"/>
      <c r="CC112" s="31"/>
      <c r="CD112" s="31"/>
      <c r="CE112" s="31"/>
      <c r="CF112" s="31"/>
      <c r="CI112" s="31"/>
      <c r="CJ112" s="31"/>
      <c r="CK112" s="31"/>
      <c r="CL112" s="31"/>
      <c r="CM112" s="31"/>
      <c r="CN112" s="31"/>
      <c r="CO112" s="31"/>
      <c r="CP112" s="31"/>
      <c r="CQ112" s="31"/>
      <c r="CR112" s="31"/>
      <c r="CS112" s="31"/>
      <c r="CT112" s="31"/>
      <c r="CU112" s="31"/>
      <c r="CV112" s="31"/>
      <c r="CW112" s="31"/>
      <c r="CX112" s="31"/>
      <c r="CY112" s="31"/>
      <c r="CZ112" s="31"/>
      <c r="DA112" s="31"/>
      <c r="DB112" s="31"/>
      <c r="DC112" s="31"/>
      <c r="DD112" s="31"/>
      <c r="DE112" s="31"/>
      <c r="DF112" s="31"/>
      <c r="DG112" s="31"/>
      <c r="DH112" s="31"/>
      <c r="DI112" s="31"/>
      <c r="DJ112" s="31"/>
      <c r="DK112" s="31"/>
      <c r="DL112" s="31"/>
      <c r="DM112" s="31"/>
      <c r="DN112" s="31"/>
      <c r="DO112" s="31"/>
      <c r="DP112" s="31"/>
      <c r="DQ112" s="31"/>
      <c r="DR112" s="31"/>
      <c r="DS112" s="31"/>
      <c r="DT112" s="31"/>
      <c r="DU112" s="31"/>
      <c r="DV112" s="31"/>
      <c r="DW112" s="31"/>
      <c r="DX112" s="31"/>
      <c r="DY112" s="31"/>
      <c r="DZ112" s="31"/>
      <c r="EA112" s="31"/>
      <c r="EB112" s="31"/>
      <c r="EC112" s="31"/>
      <c r="ED112" s="31"/>
    </row>
    <row r="113" spans="1:134" ht="30" customHeight="1" x14ac:dyDescent="0.35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  <c r="AQ113" s="31"/>
      <c r="AR113" s="31"/>
      <c r="AS113" s="31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  <c r="BF113" s="31"/>
      <c r="BG113" s="31"/>
      <c r="BH113" s="31"/>
      <c r="BI113" s="31"/>
      <c r="BJ113" s="31"/>
      <c r="BK113" s="31"/>
      <c r="BL113" s="31"/>
      <c r="BM113" s="31"/>
      <c r="BN113" s="31"/>
      <c r="BO113" s="31"/>
      <c r="BP113" s="31"/>
      <c r="BQ113" s="31"/>
      <c r="BR113" s="31"/>
      <c r="BS113" s="31"/>
      <c r="BT113" s="31"/>
      <c r="BU113" s="31"/>
      <c r="BV113" s="52"/>
      <c r="BW113" s="31"/>
      <c r="BX113" s="31"/>
      <c r="BY113" s="31"/>
      <c r="BZ113" s="31"/>
      <c r="CA113" s="31"/>
      <c r="CB113" s="31"/>
      <c r="CC113" s="31"/>
      <c r="CD113" s="31"/>
      <c r="CE113" s="31"/>
      <c r="CF113" s="31"/>
      <c r="CI113" s="31"/>
      <c r="CJ113" s="31"/>
      <c r="CK113" s="31"/>
      <c r="CL113" s="31"/>
      <c r="CM113" s="31"/>
      <c r="CN113" s="31"/>
      <c r="CO113" s="31"/>
      <c r="CP113" s="31"/>
      <c r="CQ113" s="31"/>
      <c r="CR113" s="31"/>
      <c r="CS113" s="31"/>
      <c r="CT113" s="31"/>
      <c r="CU113" s="31"/>
      <c r="CV113" s="31"/>
      <c r="CW113" s="31"/>
      <c r="CX113" s="31"/>
      <c r="CY113" s="31"/>
      <c r="CZ113" s="31"/>
      <c r="DA113" s="31"/>
      <c r="DB113" s="31"/>
      <c r="DC113" s="31"/>
      <c r="DD113" s="31"/>
      <c r="DE113" s="31"/>
      <c r="DF113" s="31"/>
      <c r="DG113" s="31"/>
      <c r="DH113" s="31"/>
      <c r="DI113" s="31"/>
      <c r="DJ113" s="31"/>
      <c r="DK113" s="31"/>
      <c r="DL113" s="31"/>
      <c r="DM113" s="31"/>
      <c r="DN113" s="31"/>
      <c r="DO113" s="31"/>
      <c r="DP113" s="31"/>
      <c r="DQ113" s="31"/>
      <c r="DR113" s="31"/>
      <c r="DS113" s="31"/>
      <c r="DT113" s="31"/>
      <c r="DU113" s="31"/>
      <c r="DV113" s="31"/>
      <c r="DW113" s="31"/>
      <c r="DX113" s="31"/>
      <c r="DY113" s="31"/>
      <c r="DZ113" s="31"/>
      <c r="EA113" s="31"/>
      <c r="EB113" s="31"/>
      <c r="EC113" s="31"/>
      <c r="ED113" s="31"/>
    </row>
    <row r="114" spans="1:134" ht="30" customHeight="1" x14ac:dyDescent="0.35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  <c r="AP114" s="31"/>
      <c r="AQ114" s="31"/>
      <c r="AR114" s="31"/>
      <c r="AS114" s="31"/>
      <c r="AT114" s="31"/>
      <c r="AU114" s="31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  <c r="BF114" s="31"/>
      <c r="BG114" s="31"/>
      <c r="BH114" s="31"/>
      <c r="BI114" s="31"/>
      <c r="BJ114" s="31"/>
      <c r="BK114" s="31"/>
      <c r="BL114" s="31"/>
      <c r="BM114" s="31"/>
      <c r="BN114" s="31"/>
      <c r="BO114" s="31"/>
      <c r="BP114" s="31"/>
      <c r="BQ114" s="31"/>
      <c r="BR114" s="31"/>
      <c r="BS114" s="31"/>
      <c r="BT114" s="31"/>
      <c r="BU114" s="31"/>
      <c r="BV114" s="52"/>
      <c r="BW114" s="31"/>
      <c r="BX114" s="31"/>
      <c r="BY114" s="31"/>
      <c r="BZ114" s="31"/>
      <c r="CA114" s="31"/>
      <c r="CB114" s="31"/>
      <c r="CC114" s="31"/>
      <c r="CD114" s="31"/>
      <c r="CE114" s="31"/>
      <c r="CF114" s="31"/>
      <c r="CI114" s="31"/>
      <c r="CJ114" s="31"/>
      <c r="CK114" s="31"/>
      <c r="CL114" s="31"/>
      <c r="CM114" s="31"/>
      <c r="CN114" s="31"/>
      <c r="CO114" s="31"/>
      <c r="CP114" s="31"/>
      <c r="CQ114" s="31"/>
      <c r="CR114" s="31"/>
      <c r="CS114" s="31"/>
      <c r="CT114" s="31"/>
      <c r="CU114" s="31"/>
      <c r="CV114" s="31"/>
      <c r="CW114" s="31"/>
      <c r="CX114" s="31"/>
      <c r="CY114" s="31"/>
      <c r="CZ114" s="31"/>
      <c r="DA114" s="31"/>
      <c r="DB114" s="31"/>
      <c r="DC114" s="31"/>
      <c r="DD114" s="31"/>
      <c r="DE114" s="31"/>
      <c r="DF114" s="31"/>
      <c r="DG114" s="31"/>
      <c r="DH114" s="31"/>
      <c r="DI114" s="31"/>
      <c r="DJ114" s="31"/>
      <c r="DK114" s="31"/>
      <c r="DL114" s="31"/>
      <c r="DM114" s="31"/>
      <c r="DN114" s="31"/>
      <c r="DO114" s="31"/>
      <c r="DP114" s="31"/>
      <c r="DQ114" s="31"/>
      <c r="DR114" s="31"/>
      <c r="DS114" s="31"/>
      <c r="DT114" s="31"/>
      <c r="DU114" s="31"/>
      <c r="DV114" s="31"/>
      <c r="DW114" s="31"/>
      <c r="DX114" s="31"/>
      <c r="DY114" s="31"/>
      <c r="DZ114" s="31"/>
      <c r="EA114" s="31"/>
      <c r="EB114" s="31"/>
      <c r="EC114" s="31"/>
      <c r="ED114" s="31"/>
    </row>
    <row r="115" spans="1:134" ht="30" customHeight="1" x14ac:dyDescent="0.35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31"/>
      <c r="AT115" s="31"/>
      <c r="AU115" s="31"/>
      <c r="AV115" s="31"/>
      <c r="AW115" s="31"/>
      <c r="AX115" s="31"/>
      <c r="AY115" s="31"/>
      <c r="AZ115" s="31"/>
      <c r="BA115" s="31"/>
      <c r="BB115" s="31"/>
      <c r="BC115" s="31"/>
      <c r="BD115" s="31"/>
      <c r="BE115" s="31"/>
      <c r="BF115" s="31"/>
      <c r="BG115" s="31"/>
      <c r="BH115" s="31"/>
      <c r="BI115" s="31"/>
      <c r="BJ115" s="31"/>
      <c r="BK115" s="31"/>
      <c r="BL115" s="31"/>
      <c r="BM115" s="31"/>
      <c r="BN115" s="31"/>
      <c r="BO115" s="31"/>
      <c r="BP115" s="31"/>
      <c r="BQ115" s="31"/>
      <c r="BR115" s="31"/>
      <c r="BS115" s="31"/>
      <c r="BT115" s="31"/>
      <c r="BU115" s="31"/>
      <c r="BV115" s="52"/>
      <c r="BW115" s="31"/>
      <c r="BX115" s="31"/>
      <c r="BY115" s="31"/>
      <c r="BZ115" s="31"/>
      <c r="CA115" s="31"/>
      <c r="CB115" s="31"/>
      <c r="CC115" s="31"/>
      <c r="CD115" s="31"/>
      <c r="CE115" s="31"/>
      <c r="CF115" s="31"/>
      <c r="CI115" s="31"/>
      <c r="CJ115" s="31"/>
      <c r="CK115" s="31"/>
      <c r="CL115" s="31"/>
      <c r="CM115" s="31"/>
      <c r="CN115" s="31"/>
      <c r="CO115" s="31"/>
      <c r="CP115" s="31"/>
      <c r="CQ115" s="31"/>
      <c r="CR115" s="31"/>
      <c r="CS115" s="31"/>
      <c r="CT115" s="31"/>
      <c r="CU115" s="31"/>
      <c r="CV115" s="31"/>
      <c r="CW115" s="31"/>
      <c r="CX115" s="31"/>
      <c r="CY115" s="31"/>
      <c r="CZ115" s="31"/>
      <c r="DA115" s="31"/>
      <c r="DB115" s="31"/>
      <c r="DC115" s="31"/>
      <c r="DD115" s="31"/>
      <c r="DE115" s="31"/>
      <c r="DF115" s="31"/>
      <c r="DG115" s="31"/>
      <c r="DH115" s="31"/>
      <c r="DI115" s="31"/>
      <c r="DJ115" s="31"/>
      <c r="DK115" s="31"/>
      <c r="DL115" s="31"/>
      <c r="DM115" s="31"/>
      <c r="DN115" s="31"/>
      <c r="DO115" s="31"/>
      <c r="DP115" s="31"/>
      <c r="DQ115" s="31"/>
      <c r="DR115" s="31"/>
      <c r="DS115" s="31"/>
      <c r="DT115" s="31"/>
      <c r="DU115" s="31"/>
      <c r="DV115" s="31"/>
      <c r="DW115" s="31"/>
      <c r="DX115" s="31"/>
      <c r="DY115" s="31"/>
      <c r="DZ115" s="31"/>
      <c r="EA115" s="31"/>
      <c r="EB115" s="31"/>
      <c r="EC115" s="31"/>
      <c r="ED115" s="31"/>
    </row>
    <row r="116" spans="1:134" ht="30" customHeight="1" x14ac:dyDescent="0.35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31"/>
      <c r="AT116" s="31"/>
      <c r="AU116" s="31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  <c r="BF116" s="31"/>
      <c r="BG116" s="31"/>
      <c r="BH116" s="31"/>
      <c r="BI116" s="31"/>
      <c r="BJ116" s="31"/>
      <c r="BK116" s="31"/>
      <c r="BL116" s="31"/>
      <c r="BM116" s="31"/>
      <c r="BN116" s="31"/>
      <c r="BO116" s="31"/>
      <c r="BP116" s="31"/>
      <c r="BQ116" s="31"/>
      <c r="BR116" s="31"/>
      <c r="BS116" s="31"/>
      <c r="BT116" s="31"/>
      <c r="BU116" s="31"/>
      <c r="BV116" s="52"/>
      <c r="BW116" s="31"/>
      <c r="BX116" s="31"/>
      <c r="BY116" s="31"/>
      <c r="BZ116" s="31"/>
      <c r="CA116" s="31"/>
      <c r="CB116" s="31"/>
      <c r="CC116" s="31"/>
      <c r="CD116" s="31"/>
      <c r="CE116" s="31"/>
      <c r="CF116" s="31"/>
      <c r="CI116" s="31"/>
      <c r="CJ116" s="31"/>
      <c r="CK116" s="31"/>
      <c r="CL116" s="31"/>
      <c r="CM116" s="31"/>
      <c r="CN116" s="31"/>
      <c r="CO116" s="31"/>
      <c r="CP116" s="31"/>
      <c r="CQ116" s="31"/>
      <c r="CR116" s="31"/>
      <c r="CS116" s="31"/>
      <c r="CT116" s="31"/>
      <c r="CU116" s="31"/>
      <c r="CV116" s="31"/>
      <c r="CW116" s="31"/>
      <c r="CX116" s="31"/>
      <c r="CY116" s="31"/>
      <c r="CZ116" s="31"/>
      <c r="DA116" s="31"/>
      <c r="DB116" s="31"/>
      <c r="DC116" s="31"/>
      <c r="DD116" s="31"/>
      <c r="DE116" s="31"/>
      <c r="DF116" s="31"/>
      <c r="DG116" s="31"/>
      <c r="DH116" s="31"/>
      <c r="DI116" s="31"/>
      <c r="DJ116" s="31"/>
      <c r="DK116" s="31"/>
      <c r="DL116" s="31"/>
      <c r="DM116" s="31"/>
      <c r="DN116" s="31"/>
      <c r="DO116" s="31"/>
      <c r="DP116" s="31"/>
      <c r="DQ116" s="31"/>
      <c r="DR116" s="31"/>
      <c r="DS116" s="31"/>
      <c r="DT116" s="31"/>
      <c r="DU116" s="31"/>
      <c r="DV116" s="31"/>
      <c r="DW116" s="31"/>
      <c r="DX116" s="31"/>
      <c r="DY116" s="31"/>
      <c r="DZ116" s="31"/>
      <c r="EA116" s="31"/>
      <c r="EB116" s="31"/>
      <c r="EC116" s="31"/>
      <c r="ED116" s="31"/>
    </row>
    <row r="117" spans="1:134" ht="30" customHeight="1" x14ac:dyDescent="0.35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1"/>
      <c r="AL117" s="31"/>
      <c r="AM117" s="31"/>
      <c r="AN117" s="31"/>
      <c r="AO117" s="31"/>
      <c r="AP117" s="31"/>
      <c r="AQ117" s="31"/>
      <c r="AR117" s="31"/>
      <c r="AS117" s="31"/>
      <c r="AT117" s="31"/>
      <c r="AU117" s="31"/>
      <c r="AV117" s="31"/>
      <c r="AW117" s="31"/>
      <c r="AX117" s="31"/>
      <c r="AY117" s="31"/>
      <c r="AZ117" s="31"/>
      <c r="BA117" s="31"/>
      <c r="BB117" s="31"/>
      <c r="BC117" s="31"/>
      <c r="BD117" s="31"/>
      <c r="BE117" s="31"/>
      <c r="BF117" s="31"/>
      <c r="BG117" s="31"/>
      <c r="BH117" s="31"/>
      <c r="BI117" s="31"/>
      <c r="BJ117" s="31"/>
      <c r="BK117" s="31"/>
      <c r="BL117" s="31"/>
      <c r="BM117" s="31"/>
      <c r="BN117" s="31"/>
      <c r="BO117" s="31"/>
      <c r="BP117" s="31"/>
      <c r="BQ117" s="31"/>
      <c r="BR117" s="31"/>
      <c r="BS117" s="31"/>
      <c r="BT117" s="31"/>
      <c r="BU117" s="31"/>
      <c r="BV117" s="52"/>
      <c r="BW117" s="31"/>
      <c r="BX117" s="31"/>
      <c r="BY117" s="31"/>
      <c r="BZ117" s="31"/>
      <c r="CA117" s="31"/>
      <c r="CB117" s="31"/>
      <c r="CC117" s="31"/>
      <c r="CD117" s="31"/>
      <c r="CE117" s="31"/>
      <c r="CF117" s="31"/>
      <c r="CI117" s="31"/>
      <c r="CJ117" s="31"/>
      <c r="CK117" s="31"/>
      <c r="CL117" s="31"/>
      <c r="CM117" s="31"/>
      <c r="CN117" s="31"/>
      <c r="CO117" s="31"/>
      <c r="CP117" s="31"/>
      <c r="CQ117" s="31"/>
      <c r="CR117" s="31"/>
      <c r="CS117" s="31"/>
      <c r="CT117" s="31"/>
      <c r="CU117" s="31"/>
      <c r="CV117" s="31"/>
      <c r="CW117" s="31"/>
      <c r="CX117" s="31"/>
      <c r="CY117" s="31"/>
      <c r="CZ117" s="31"/>
      <c r="DA117" s="31"/>
      <c r="DB117" s="31"/>
      <c r="DC117" s="31"/>
      <c r="DD117" s="31"/>
      <c r="DE117" s="31"/>
      <c r="DF117" s="31"/>
      <c r="DG117" s="31"/>
      <c r="DH117" s="31"/>
      <c r="DI117" s="31"/>
      <c r="DJ117" s="31"/>
      <c r="DK117" s="31"/>
      <c r="DL117" s="31"/>
      <c r="DM117" s="31"/>
      <c r="DN117" s="31"/>
      <c r="DO117" s="31"/>
      <c r="DP117" s="31"/>
      <c r="DQ117" s="31"/>
      <c r="DR117" s="31"/>
      <c r="DS117" s="31"/>
      <c r="DT117" s="31"/>
      <c r="DU117" s="31"/>
      <c r="DV117" s="31"/>
      <c r="DW117" s="31"/>
      <c r="DX117" s="31"/>
      <c r="DY117" s="31"/>
      <c r="DZ117" s="31"/>
      <c r="EA117" s="31"/>
      <c r="EB117" s="31"/>
      <c r="EC117" s="31"/>
      <c r="ED117" s="31"/>
    </row>
    <row r="118" spans="1:134" ht="30" customHeight="1" x14ac:dyDescent="0.35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1"/>
      <c r="AN118" s="31"/>
      <c r="AO118" s="31"/>
      <c r="AP118" s="31"/>
      <c r="AQ118" s="31"/>
      <c r="AR118" s="31"/>
      <c r="AS118" s="31"/>
      <c r="AT118" s="31"/>
      <c r="AU118" s="31"/>
      <c r="AV118" s="31"/>
      <c r="AW118" s="31"/>
      <c r="AX118" s="31"/>
      <c r="AY118" s="31"/>
      <c r="AZ118" s="31"/>
      <c r="BA118" s="31"/>
      <c r="BB118" s="31"/>
      <c r="BC118" s="31"/>
      <c r="BD118" s="31"/>
      <c r="BE118" s="31"/>
      <c r="BF118" s="31"/>
      <c r="BG118" s="31"/>
      <c r="BH118" s="31"/>
      <c r="BI118" s="31"/>
      <c r="BJ118" s="31"/>
      <c r="BK118" s="31"/>
      <c r="BL118" s="31"/>
      <c r="BM118" s="31"/>
      <c r="BN118" s="31"/>
      <c r="BO118" s="31"/>
      <c r="BP118" s="31"/>
      <c r="BQ118" s="31"/>
      <c r="BR118" s="31"/>
      <c r="BS118" s="31"/>
      <c r="BT118" s="31"/>
      <c r="BU118" s="31"/>
      <c r="BV118" s="52"/>
      <c r="BW118" s="31"/>
      <c r="BX118" s="31"/>
      <c r="BY118" s="31"/>
      <c r="BZ118" s="31"/>
      <c r="CA118" s="31"/>
      <c r="CB118" s="31"/>
      <c r="CC118" s="31"/>
      <c r="CD118" s="31"/>
      <c r="CE118" s="31"/>
      <c r="CF118" s="31"/>
      <c r="CI118" s="31"/>
      <c r="CJ118" s="31"/>
      <c r="CK118" s="31"/>
      <c r="CL118" s="31"/>
      <c r="CM118" s="31"/>
      <c r="CN118" s="31"/>
      <c r="CO118" s="31"/>
      <c r="CP118" s="31"/>
      <c r="CQ118" s="31"/>
      <c r="CR118" s="31"/>
      <c r="CS118" s="31"/>
      <c r="CT118" s="31"/>
      <c r="CU118" s="31"/>
      <c r="CV118" s="31"/>
      <c r="CW118" s="31"/>
      <c r="CX118" s="31"/>
      <c r="CY118" s="31"/>
      <c r="CZ118" s="31"/>
      <c r="DA118" s="31"/>
      <c r="DB118" s="31"/>
      <c r="DC118" s="31"/>
      <c r="DD118" s="31"/>
      <c r="DE118" s="31"/>
      <c r="DF118" s="31"/>
      <c r="DG118" s="31"/>
      <c r="DH118" s="31"/>
      <c r="DI118" s="31"/>
      <c r="DJ118" s="31"/>
      <c r="DK118" s="31"/>
      <c r="DL118" s="31"/>
      <c r="DM118" s="31"/>
      <c r="DN118" s="31"/>
      <c r="DO118" s="31"/>
      <c r="DP118" s="31"/>
      <c r="DQ118" s="31"/>
      <c r="DR118" s="31"/>
      <c r="DS118" s="31"/>
      <c r="DT118" s="31"/>
      <c r="DU118" s="31"/>
      <c r="DV118" s="31"/>
      <c r="DW118" s="31"/>
      <c r="DX118" s="31"/>
      <c r="DY118" s="31"/>
      <c r="DZ118" s="31"/>
      <c r="EA118" s="31"/>
      <c r="EB118" s="31"/>
      <c r="EC118" s="31"/>
      <c r="ED118" s="31"/>
    </row>
    <row r="119" spans="1:134" ht="30" customHeight="1" x14ac:dyDescent="0.35">
      <c r="A119" s="31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31"/>
      <c r="AL119" s="31"/>
      <c r="AM119" s="31"/>
      <c r="AN119" s="31"/>
      <c r="AO119" s="31"/>
      <c r="AP119" s="31"/>
      <c r="AQ119" s="31"/>
      <c r="AR119" s="31"/>
      <c r="AS119" s="31"/>
      <c r="AT119" s="31"/>
      <c r="AU119" s="31"/>
      <c r="AV119" s="31"/>
      <c r="AW119" s="31"/>
      <c r="AX119" s="31"/>
      <c r="AY119" s="31"/>
      <c r="AZ119" s="31"/>
      <c r="BA119" s="31"/>
      <c r="BB119" s="31"/>
      <c r="BC119" s="31"/>
      <c r="BD119" s="31"/>
      <c r="BE119" s="31"/>
      <c r="BF119" s="31"/>
      <c r="BG119" s="31"/>
      <c r="BH119" s="31"/>
      <c r="BI119" s="31"/>
      <c r="BJ119" s="31"/>
      <c r="BK119" s="31"/>
      <c r="BL119" s="31"/>
      <c r="BM119" s="31"/>
      <c r="BN119" s="31"/>
      <c r="BO119" s="31"/>
      <c r="BP119" s="31"/>
      <c r="BQ119" s="31"/>
      <c r="BR119" s="31"/>
      <c r="BS119" s="31"/>
      <c r="BT119" s="31"/>
      <c r="BU119" s="31"/>
      <c r="BV119" s="52"/>
      <c r="BW119" s="31"/>
      <c r="BX119" s="31"/>
      <c r="BY119" s="31"/>
      <c r="BZ119" s="31"/>
      <c r="CA119" s="31"/>
      <c r="CB119" s="31"/>
      <c r="CC119" s="31"/>
      <c r="CD119" s="31"/>
      <c r="CE119" s="31"/>
      <c r="CF119" s="31"/>
      <c r="CI119" s="31"/>
      <c r="CJ119" s="31"/>
      <c r="CK119" s="31"/>
      <c r="CL119" s="31"/>
      <c r="CM119" s="31"/>
      <c r="CN119" s="31"/>
      <c r="CO119" s="31"/>
      <c r="CP119" s="31"/>
      <c r="CQ119" s="31"/>
      <c r="CR119" s="31"/>
      <c r="CS119" s="31"/>
      <c r="CT119" s="31"/>
      <c r="CU119" s="31"/>
      <c r="CV119" s="31"/>
      <c r="CW119" s="31"/>
      <c r="CX119" s="31"/>
      <c r="CY119" s="31"/>
      <c r="CZ119" s="31"/>
      <c r="DA119" s="31"/>
      <c r="DB119" s="31"/>
      <c r="DC119" s="31"/>
      <c r="DD119" s="31"/>
      <c r="DE119" s="31"/>
      <c r="DF119" s="31"/>
      <c r="DG119" s="31"/>
      <c r="DH119" s="31"/>
      <c r="DI119" s="31"/>
      <c r="DJ119" s="31"/>
      <c r="DK119" s="31"/>
      <c r="DL119" s="31"/>
      <c r="DM119" s="31"/>
      <c r="DN119" s="31"/>
      <c r="DO119" s="31"/>
      <c r="DP119" s="31"/>
      <c r="DQ119" s="31"/>
      <c r="DR119" s="31"/>
      <c r="DS119" s="31"/>
      <c r="DT119" s="31"/>
      <c r="DU119" s="31"/>
      <c r="DV119" s="31"/>
      <c r="DW119" s="31"/>
      <c r="DX119" s="31"/>
      <c r="DY119" s="31"/>
      <c r="DZ119" s="31"/>
      <c r="EA119" s="31"/>
      <c r="EB119" s="31"/>
      <c r="EC119" s="31"/>
      <c r="ED119" s="31"/>
    </row>
    <row r="120" spans="1:134" ht="30" customHeight="1" x14ac:dyDescent="0.35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31"/>
      <c r="AL120" s="31"/>
      <c r="AM120" s="31"/>
      <c r="AN120" s="31"/>
      <c r="AO120" s="31"/>
      <c r="AP120" s="31"/>
      <c r="AQ120" s="31"/>
      <c r="AR120" s="31"/>
      <c r="AS120" s="31"/>
      <c r="AT120" s="31"/>
      <c r="AU120" s="31"/>
      <c r="AV120" s="31"/>
      <c r="AW120" s="31"/>
      <c r="AX120" s="31"/>
      <c r="AY120" s="31"/>
      <c r="AZ120" s="31"/>
      <c r="BA120" s="31"/>
      <c r="BB120" s="31"/>
      <c r="BC120" s="31"/>
      <c r="BD120" s="31"/>
      <c r="BE120" s="31"/>
      <c r="BF120" s="31"/>
      <c r="BG120" s="31"/>
      <c r="BH120" s="31"/>
      <c r="BI120" s="31"/>
      <c r="BJ120" s="31"/>
      <c r="BK120" s="31"/>
      <c r="BL120" s="31"/>
      <c r="BM120" s="31"/>
      <c r="BN120" s="31"/>
      <c r="BO120" s="31"/>
      <c r="BP120" s="31"/>
      <c r="BQ120" s="31"/>
      <c r="BR120" s="31"/>
      <c r="BS120" s="31"/>
      <c r="BT120" s="31"/>
      <c r="BU120" s="31"/>
      <c r="BV120" s="52"/>
      <c r="BW120" s="31"/>
      <c r="BX120" s="31"/>
      <c r="BY120" s="31"/>
      <c r="BZ120" s="31"/>
      <c r="CA120" s="31"/>
      <c r="CB120" s="31"/>
      <c r="CC120" s="31"/>
      <c r="CD120" s="31"/>
      <c r="CE120" s="31"/>
      <c r="CF120" s="31"/>
      <c r="CI120" s="31"/>
      <c r="CJ120" s="31"/>
      <c r="CK120" s="31"/>
      <c r="CL120" s="31"/>
      <c r="CM120" s="31"/>
      <c r="CN120" s="31"/>
      <c r="CO120" s="31"/>
      <c r="CP120" s="31"/>
      <c r="CQ120" s="31"/>
      <c r="CR120" s="31"/>
      <c r="CS120" s="31"/>
      <c r="CT120" s="31"/>
      <c r="CU120" s="31"/>
      <c r="CV120" s="31"/>
      <c r="CW120" s="31"/>
      <c r="CX120" s="31"/>
      <c r="CY120" s="31"/>
      <c r="CZ120" s="31"/>
      <c r="DA120" s="31"/>
      <c r="DB120" s="31"/>
      <c r="DC120" s="31"/>
      <c r="DD120" s="31"/>
      <c r="DE120" s="31"/>
      <c r="DF120" s="31"/>
      <c r="DG120" s="31"/>
      <c r="DH120" s="31"/>
      <c r="DI120" s="31"/>
      <c r="DJ120" s="31"/>
      <c r="DK120" s="31"/>
      <c r="DL120" s="31"/>
      <c r="DM120" s="31"/>
      <c r="DN120" s="31"/>
      <c r="DO120" s="31"/>
      <c r="DP120" s="31"/>
      <c r="DQ120" s="31"/>
      <c r="DR120" s="31"/>
      <c r="DS120" s="31"/>
      <c r="DT120" s="31"/>
      <c r="DU120" s="31"/>
      <c r="DV120" s="31"/>
      <c r="DW120" s="31"/>
      <c r="DX120" s="31"/>
      <c r="DY120" s="31"/>
      <c r="DZ120" s="31"/>
      <c r="EA120" s="31"/>
      <c r="EB120" s="31"/>
      <c r="EC120" s="31"/>
      <c r="ED120" s="31"/>
    </row>
    <row r="121" spans="1:134" ht="30" customHeight="1" x14ac:dyDescent="0.35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31"/>
      <c r="AT121" s="31"/>
      <c r="AU121" s="31"/>
      <c r="AV121" s="31"/>
      <c r="AW121" s="31"/>
      <c r="AX121" s="31"/>
      <c r="AY121" s="31"/>
      <c r="AZ121" s="31"/>
      <c r="BA121" s="31"/>
      <c r="BB121" s="31"/>
      <c r="BC121" s="31"/>
      <c r="BD121" s="31"/>
      <c r="BE121" s="31"/>
      <c r="BF121" s="31"/>
      <c r="BG121" s="31"/>
      <c r="BH121" s="31"/>
      <c r="BI121" s="31"/>
      <c r="BJ121" s="31"/>
      <c r="BK121" s="31"/>
      <c r="BL121" s="31"/>
      <c r="BM121" s="31"/>
      <c r="BN121" s="31"/>
      <c r="BO121" s="31"/>
      <c r="BP121" s="31"/>
      <c r="BQ121" s="31"/>
      <c r="BR121" s="31"/>
      <c r="BS121" s="31"/>
      <c r="BT121" s="31"/>
      <c r="BU121" s="31"/>
      <c r="BV121" s="52"/>
      <c r="BW121" s="31"/>
      <c r="BX121" s="31"/>
      <c r="BY121" s="31"/>
      <c r="BZ121" s="31"/>
      <c r="CA121" s="31"/>
      <c r="CB121" s="31"/>
      <c r="CC121" s="31"/>
      <c r="CD121" s="31"/>
      <c r="CE121" s="31"/>
      <c r="CF121" s="31"/>
      <c r="CI121" s="31"/>
      <c r="CJ121" s="31"/>
      <c r="CK121" s="31"/>
      <c r="CL121" s="31"/>
      <c r="CM121" s="31"/>
      <c r="CN121" s="31"/>
      <c r="CO121" s="31"/>
      <c r="CP121" s="31"/>
      <c r="CQ121" s="31"/>
      <c r="CR121" s="31"/>
      <c r="CS121" s="31"/>
      <c r="CT121" s="31"/>
      <c r="CU121" s="31"/>
      <c r="CV121" s="31"/>
      <c r="CW121" s="31"/>
      <c r="CX121" s="31"/>
      <c r="CY121" s="31"/>
      <c r="CZ121" s="31"/>
      <c r="DA121" s="31"/>
      <c r="DB121" s="31"/>
      <c r="DC121" s="31"/>
      <c r="DD121" s="31"/>
      <c r="DE121" s="31"/>
      <c r="DF121" s="31"/>
      <c r="DG121" s="31"/>
      <c r="DH121" s="31"/>
      <c r="DI121" s="31"/>
      <c r="DJ121" s="31"/>
      <c r="DK121" s="31"/>
      <c r="DL121" s="31"/>
      <c r="DM121" s="31"/>
      <c r="DN121" s="31"/>
      <c r="DO121" s="31"/>
      <c r="DP121" s="31"/>
      <c r="DQ121" s="31"/>
      <c r="DR121" s="31"/>
      <c r="DS121" s="31"/>
      <c r="DT121" s="31"/>
      <c r="DU121" s="31"/>
      <c r="DV121" s="31"/>
      <c r="DW121" s="31"/>
      <c r="DX121" s="31"/>
      <c r="DY121" s="31"/>
      <c r="DZ121" s="31"/>
      <c r="EA121" s="31"/>
      <c r="EB121" s="31"/>
      <c r="EC121" s="31"/>
      <c r="ED121" s="31"/>
    </row>
    <row r="122" spans="1:134" ht="30" customHeight="1" x14ac:dyDescent="0.35">
      <c r="A122" s="31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1"/>
      <c r="AK122" s="31"/>
      <c r="AL122" s="31"/>
      <c r="AM122" s="31"/>
      <c r="AN122" s="31"/>
      <c r="AO122" s="31"/>
      <c r="AP122" s="31"/>
      <c r="AQ122" s="31"/>
      <c r="AR122" s="31"/>
      <c r="AS122" s="31"/>
      <c r="AT122" s="31"/>
      <c r="AU122" s="31"/>
      <c r="AV122" s="31"/>
      <c r="AW122" s="31"/>
      <c r="AX122" s="31"/>
      <c r="AY122" s="31"/>
      <c r="AZ122" s="31"/>
      <c r="BA122" s="31"/>
      <c r="BB122" s="31"/>
      <c r="BC122" s="31"/>
      <c r="BD122" s="31"/>
      <c r="BE122" s="31"/>
      <c r="BF122" s="31"/>
      <c r="BG122" s="31"/>
      <c r="BH122" s="31"/>
      <c r="BI122" s="31"/>
      <c r="BJ122" s="31"/>
      <c r="BK122" s="31"/>
      <c r="BL122" s="31"/>
      <c r="BM122" s="31"/>
      <c r="BN122" s="31"/>
      <c r="BO122" s="31"/>
      <c r="BP122" s="31"/>
      <c r="BQ122" s="31"/>
      <c r="BR122" s="31"/>
      <c r="BS122" s="31"/>
      <c r="BT122" s="31"/>
      <c r="BU122" s="31"/>
      <c r="BV122" s="52"/>
      <c r="BW122" s="31"/>
      <c r="BX122" s="31"/>
      <c r="BY122" s="31"/>
      <c r="BZ122" s="31"/>
      <c r="CA122" s="31"/>
      <c r="CB122" s="31"/>
      <c r="CC122" s="31"/>
      <c r="CD122" s="31"/>
      <c r="CE122" s="31"/>
      <c r="CF122" s="31"/>
      <c r="CI122" s="31"/>
      <c r="CJ122" s="31"/>
      <c r="CK122" s="31"/>
      <c r="CL122" s="31"/>
      <c r="CM122" s="31"/>
      <c r="CN122" s="31"/>
      <c r="CO122" s="31"/>
      <c r="CP122" s="31"/>
      <c r="CQ122" s="31"/>
      <c r="CR122" s="31"/>
      <c r="CS122" s="31"/>
      <c r="CT122" s="31"/>
      <c r="CU122" s="31"/>
      <c r="CV122" s="31"/>
      <c r="CW122" s="31"/>
      <c r="CX122" s="31"/>
      <c r="CY122" s="31"/>
      <c r="CZ122" s="31"/>
      <c r="DA122" s="31"/>
      <c r="DB122" s="31"/>
      <c r="DC122" s="31"/>
      <c r="DD122" s="31"/>
      <c r="DE122" s="31"/>
      <c r="DF122" s="31"/>
      <c r="DG122" s="31"/>
      <c r="DH122" s="31"/>
      <c r="DI122" s="31"/>
      <c r="DJ122" s="31"/>
      <c r="DK122" s="31"/>
      <c r="DL122" s="31"/>
      <c r="DM122" s="31"/>
      <c r="DN122" s="31"/>
      <c r="DO122" s="31"/>
      <c r="DP122" s="31"/>
      <c r="DQ122" s="31"/>
      <c r="DR122" s="31"/>
      <c r="DS122" s="31"/>
      <c r="DT122" s="31"/>
      <c r="DU122" s="31"/>
      <c r="DV122" s="31"/>
      <c r="DW122" s="31"/>
      <c r="DX122" s="31"/>
      <c r="DY122" s="31"/>
      <c r="DZ122" s="31"/>
      <c r="EA122" s="31"/>
      <c r="EB122" s="31"/>
      <c r="EC122" s="31"/>
      <c r="ED122" s="31"/>
    </row>
    <row r="123" spans="1:134" ht="30" customHeight="1" x14ac:dyDescent="0.35">
      <c r="A123" s="31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1"/>
      <c r="AK123" s="31"/>
      <c r="AL123" s="31"/>
      <c r="AM123" s="31"/>
      <c r="AN123" s="31"/>
      <c r="AO123" s="31"/>
      <c r="AP123" s="31"/>
      <c r="AQ123" s="31"/>
      <c r="AR123" s="31"/>
      <c r="AS123" s="31"/>
      <c r="AT123" s="31"/>
      <c r="AU123" s="31"/>
      <c r="AV123" s="31"/>
      <c r="AW123" s="31"/>
      <c r="AX123" s="31"/>
      <c r="AY123" s="31"/>
      <c r="AZ123" s="31"/>
      <c r="BA123" s="31"/>
      <c r="BB123" s="31"/>
      <c r="BC123" s="31"/>
      <c r="BD123" s="31"/>
      <c r="BE123" s="31"/>
      <c r="BF123" s="31"/>
      <c r="BG123" s="31"/>
      <c r="BH123" s="31"/>
      <c r="BI123" s="31"/>
      <c r="BJ123" s="31"/>
      <c r="BK123" s="31"/>
      <c r="BL123" s="31"/>
      <c r="BM123" s="31"/>
      <c r="BN123" s="31"/>
      <c r="BO123" s="31"/>
      <c r="BP123" s="31"/>
      <c r="BQ123" s="31"/>
      <c r="BR123" s="31"/>
      <c r="BS123" s="31"/>
      <c r="BT123" s="31"/>
      <c r="BU123" s="31"/>
      <c r="BV123" s="52"/>
      <c r="BW123" s="31"/>
      <c r="BX123" s="31"/>
      <c r="BY123" s="31"/>
      <c r="BZ123" s="31"/>
      <c r="CA123" s="31"/>
      <c r="CB123" s="31"/>
      <c r="CC123" s="31"/>
      <c r="CD123" s="31"/>
      <c r="CE123" s="31"/>
      <c r="CF123" s="31"/>
      <c r="CI123" s="31"/>
      <c r="CJ123" s="31"/>
      <c r="CK123" s="31"/>
      <c r="CL123" s="31"/>
      <c r="CM123" s="31"/>
      <c r="CN123" s="31"/>
      <c r="CO123" s="31"/>
      <c r="CP123" s="31"/>
      <c r="CQ123" s="31"/>
      <c r="CR123" s="31"/>
      <c r="CS123" s="31"/>
      <c r="CT123" s="31"/>
      <c r="CU123" s="31"/>
      <c r="CV123" s="31"/>
      <c r="CW123" s="31"/>
      <c r="CX123" s="31"/>
      <c r="CY123" s="31"/>
      <c r="CZ123" s="31"/>
      <c r="DA123" s="31"/>
      <c r="DB123" s="31"/>
      <c r="DC123" s="31"/>
      <c r="DD123" s="31"/>
      <c r="DE123" s="31"/>
      <c r="DF123" s="31"/>
      <c r="DG123" s="31"/>
      <c r="DH123" s="31"/>
      <c r="DI123" s="31"/>
      <c r="DJ123" s="31"/>
      <c r="DK123" s="31"/>
      <c r="DL123" s="31"/>
      <c r="DM123" s="31"/>
      <c r="DN123" s="31"/>
      <c r="DO123" s="31"/>
      <c r="DP123" s="31"/>
      <c r="DQ123" s="31"/>
      <c r="DR123" s="31"/>
      <c r="DS123" s="31"/>
      <c r="DT123" s="31"/>
      <c r="DU123" s="31"/>
      <c r="DV123" s="31"/>
      <c r="DW123" s="31"/>
      <c r="DX123" s="31"/>
      <c r="DY123" s="31"/>
      <c r="DZ123" s="31"/>
      <c r="EA123" s="31"/>
      <c r="EB123" s="31"/>
      <c r="EC123" s="31"/>
      <c r="ED123" s="31"/>
    </row>
    <row r="124" spans="1:134" ht="30" customHeight="1" x14ac:dyDescent="0.35">
      <c r="A124" s="31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1"/>
      <c r="AK124" s="31"/>
      <c r="AL124" s="31"/>
      <c r="AM124" s="31"/>
      <c r="AN124" s="31"/>
      <c r="AO124" s="31"/>
      <c r="AP124" s="31"/>
      <c r="AQ124" s="31"/>
      <c r="AR124" s="31"/>
      <c r="AS124" s="31"/>
      <c r="AT124" s="31"/>
      <c r="AU124" s="31"/>
      <c r="AV124" s="31"/>
      <c r="AW124" s="31"/>
      <c r="AX124" s="31"/>
      <c r="AY124" s="31"/>
      <c r="AZ124" s="31"/>
      <c r="BA124" s="31"/>
      <c r="BB124" s="31"/>
      <c r="BC124" s="31"/>
      <c r="BD124" s="31"/>
      <c r="BE124" s="31"/>
      <c r="BF124" s="31"/>
      <c r="BG124" s="31"/>
      <c r="BH124" s="31"/>
      <c r="BI124" s="31"/>
      <c r="BJ124" s="31"/>
      <c r="BK124" s="31"/>
      <c r="BL124" s="31"/>
      <c r="BM124" s="31"/>
      <c r="BN124" s="31"/>
      <c r="BO124" s="31"/>
      <c r="BP124" s="31"/>
      <c r="BQ124" s="31"/>
      <c r="BR124" s="31"/>
      <c r="BS124" s="31"/>
      <c r="BT124" s="31"/>
      <c r="BU124" s="31"/>
      <c r="BV124" s="52"/>
      <c r="BW124" s="31"/>
      <c r="BX124" s="31"/>
      <c r="BY124" s="31"/>
      <c r="BZ124" s="31"/>
      <c r="CA124" s="31"/>
      <c r="CB124" s="31"/>
      <c r="CC124" s="31"/>
      <c r="CD124" s="31"/>
      <c r="CE124" s="31"/>
      <c r="CF124" s="31"/>
      <c r="CI124" s="31"/>
      <c r="CJ124" s="31"/>
      <c r="CK124" s="31"/>
      <c r="CL124" s="31"/>
      <c r="CM124" s="31"/>
      <c r="CN124" s="31"/>
      <c r="CO124" s="31"/>
      <c r="CP124" s="31"/>
      <c r="CQ124" s="31"/>
      <c r="CR124" s="31"/>
      <c r="CS124" s="31"/>
      <c r="CT124" s="31"/>
      <c r="CU124" s="31"/>
      <c r="CV124" s="31"/>
      <c r="CW124" s="31"/>
      <c r="CX124" s="31"/>
      <c r="CY124" s="31"/>
      <c r="CZ124" s="31"/>
      <c r="DA124" s="31"/>
      <c r="DB124" s="31"/>
      <c r="DC124" s="31"/>
      <c r="DD124" s="31"/>
      <c r="DE124" s="31"/>
      <c r="DF124" s="31"/>
      <c r="DG124" s="31"/>
      <c r="DH124" s="31"/>
      <c r="DI124" s="31"/>
      <c r="DJ124" s="31"/>
      <c r="DK124" s="31"/>
      <c r="DL124" s="31"/>
      <c r="DM124" s="31"/>
      <c r="DN124" s="31"/>
      <c r="DO124" s="31"/>
      <c r="DP124" s="31"/>
      <c r="DQ124" s="31"/>
      <c r="DR124" s="31"/>
      <c r="DS124" s="31"/>
      <c r="DT124" s="31"/>
      <c r="DU124" s="31"/>
      <c r="DV124" s="31"/>
      <c r="DW124" s="31"/>
      <c r="DX124" s="31"/>
      <c r="DY124" s="31"/>
      <c r="DZ124" s="31"/>
      <c r="EA124" s="31"/>
      <c r="EB124" s="31"/>
      <c r="EC124" s="31"/>
      <c r="ED124" s="31"/>
    </row>
    <row r="125" spans="1:134" ht="30" customHeight="1" x14ac:dyDescent="0.35">
      <c r="A125" s="31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31"/>
      <c r="AT125" s="31"/>
      <c r="AU125" s="31"/>
      <c r="AV125" s="31"/>
      <c r="AW125" s="31"/>
      <c r="AX125" s="31"/>
      <c r="AY125" s="31"/>
      <c r="AZ125" s="31"/>
      <c r="BA125" s="31"/>
      <c r="BB125" s="31"/>
      <c r="BC125" s="31"/>
      <c r="BD125" s="31"/>
      <c r="BE125" s="31"/>
      <c r="BF125" s="31"/>
      <c r="BG125" s="31"/>
      <c r="BH125" s="31"/>
      <c r="BI125" s="31"/>
      <c r="BJ125" s="31"/>
      <c r="BK125" s="31"/>
      <c r="BL125" s="31"/>
      <c r="BM125" s="31"/>
      <c r="BN125" s="31"/>
      <c r="BO125" s="31"/>
      <c r="BP125" s="31"/>
      <c r="BQ125" s="31"/>
      <c r="BR125" s="31"/>
      <c r="BS125" s="31"/>
      <c r="BT125" s="31"/>
      <c r="BU125" s="31"/>
      <c r="BV125" s="52"/>
      <c r="BW125" s="31"/>
      <c r="BX125" s="31"/>
      <c r="BY125" s="31"/>
      <c r="BZ125" s="31"/>
      <c r="CA125" s="31"/>
      <c r="CB125" s="31"/>
      <c r="CC125" s="31"/>
      <c r="CD125" s="31"/>
      <c r="CE125" s="31"/>
      <c r="CF125" s="31"/>
      <c r="CI125" s="31"/>
      <c r="CJ125" s="31"/>
      <c r="CK125" s="31"/>
      <c r="CL125" s="31"/>
      <c r="CM125" s="31"/>
      <c r="CN125" s="31"/>
      <c r="CO125" s="31"/>
      <c r="CP125" s="31"/>
      <c r="CQ125" s="31"/>
      <c r="CR125" s="31"/>
      <c r="CS125" s="31"/>
      <c r="CT125" s="31"/>
      <c r="CU125" s="31"/>
      <c r="CV125" s="31"/>
      <c r="CW125" s="31"/>
      <c r="CX125" s="31"/>
      <c r="CY125" s="31"/>
      <c r="CZ125" s="31"/>
      <c r="DA125" s="31"/>
      <c r="DB125" s="31"/>
      <c r="DC125" s="31"/>
      <c r="DD125" s="31"/>
      <c r="DE125" s="31"/>
      <c r="DF125" s="31"/>
      <c r="DG125" s="31"/>
      <c r="DH125" s="31"/>
      <c r="DI125" s="31"/>
      <c r="DJ125" s="31"/>
      <c r="DK125" s="31"/>
      <c r="DL125" s="31"/>
      <c r="DM125" s="31"/>
      <c r="DN125" s="31"/>
      <c r="DO125" s="31"/>
      <c r="DP125" s="31"/>
      <c r="DQ125" s="31"/>
      <c r="DR125" s="31"/>
      <c r="DS125" s="31"/>
      <c r="DT125" s="31"/>
      <c r="DU125" s="31"/>
      <c r="DV125" s="31"/>
      <c r="DW125" s="31"/>
      <c r="DX125" s="31"/>
      <c r="DY125" s="31"/>
      <c r="DZ125" s="31"/>
      <c r="EA125" s="31"/>
      <c r="EB125" s="31"/>
      <c r="EC125" s="31"/>
      <c r="ED125" s="31"/>
    </row>
    <row r="126" spans="1:134" ht="30" customHeight="1" x14ac:dyDescent="0.35">
      <c r="A126" s="31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  <c r="AL126" s="31"/>
      <c r="AM126" s="31"/>
      <c r="AN126" s="31"/>
      <c r="AO126" s="31"/>
      <c r="AP126" s="31"/>
      <c r="AQ126" s="31"/>
      <c r="AR126" s="31"/>
      <c r="AS126" s="31"/>
      <c r="AT126" s="31"/>
      <c r="AU126" s="31"/>
      <c r="AV126" s="31"/>
      <c r="AW126" s="31"/>
      <c r="AX126" s="31"/>
      <c r="AY126" s="31"/>
      <c r="AZ126" s="31"/>
      <c r="BA126" s="31"/>
      <c r="BB126" s="31"/>
      <c r="BC126" s="31"/>
      <c r="BD126" s="31"/>
      <c r="BE126" s="31"/>
      <c r="BF126" s="31"/>
      <c r="BG126" s="31"/>
      <c r="BH126" s="31"/>
      <c r="BI126" s="31"/>
      <c r="BJ126" s="31"/>
      <c r="BK126" s="31"/>
      <c r="BL126" s="31"/>
      <c r="BM126" s="31"/>
      <c r="BN126" s="31"/>
      <c r="BO126" s="31"/>
      <c r="BP126" s="31"/>
      <c r="BQ126" s="31"/>
      <c r="BR126" s="31"/>
      <c r="BS126" s="31"/>
      <c r="BT126" s="31"/>
      <c r="BU126" s="31"/>
      <c r="BV126" s="52"/>
      <c r="BW126" s="31"/>
      <c r="BX126" s="31"/>
      <c r="BY126" s="31"/>
      <c r="BZ126" s="31"/>
      <c r="CA126" s="31"/>
      <c r="CB126" s="31"/>
      <c r="CC126" s="31"/>
      <c r="CD126" s="31"/>
      <c r="CE126" s="31"/>
      <c r="CF126" s="31"/>
      <c r="CI126" s="31"/>
      <c r="CJ126" s="31"/>
      <c r="CK126" s="31"/>
      <c r="CL126" s="31"/>
      <c r="CM126" s="31"/>
      <c r="CN126" s="31"/>
      <c r="CO126" s="31"/>
      <c r="CP126" s="31"/>
      <c r="CQ126" s="31"/>
      <c r="CR126" s="31"/>
      <c r="CS126" s="31"/>
      <c r="CT126" s="31"/>
      <c r="CU126" s="31"/>
      <c r="CV126" s="31"/>
      <c r="CW126" s="31"/>
      <c r="CX126" s="31"/>
      <c r="CY126" s="31"/>
      <c r="CZ126" s="31"/>
      <c r="DA126" s="31"/>
      <c r="DB126" s="31"/>
      <c r="DC126" s="31"/>
      <c r="DD126" s="31"/>
      <c r="DE126" s="31"/>
      <c r="DF126" s="31"/>
      <c r="DG126" s="31"/>
      <c r="DH126" s="31"/>
      <c r="DI126" s="31"/>
      <c r="DJ126" s="31"/>
      <c r="DK126" s="31"/>
      <c r="DL126" s="31"/>
      <c r="DM126" s="31"/>
      <c r="DN126" s="31"/>
      <c r="DO126" s="31"/>
      <c r="DP126" s="31"/>
      <c r="DQ126" s="31"/>
      <c r="DR126" s="31"/>
      <c r="DS126" s="31"/>
      <c r="DT126" s="31"/>
      <c r="DU126" s="31"/>
      <c r="DV126" s="31"/>
      <c r="DW126" s="31"/>
      <c r="DX126" s="31"/>
      <c r="DY126" s="31"/>
      <c r="DZ126" s="31"/>
      <c r="EA126" s="31"/>
      <c r="EB126" s="31"/>
      <c r="EC126" s="31"/>
      <c r="ED126" s="31"/>
    </row>
    <row r="127" spans="1:134" ht="30" customHeight="1" x14ac:dyDescent="0.35">
      <c r="A127" s="31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1"/>
      <c r="AJ127" s="31"/>
      <c r="AK127" s="31"/>
      <c r="AL127" s="31"/>
      <c r="AM127" s="31"/>
      <c r="AN127" s="31"/>
      <c r="AO127" s="31"/>
      <c r="AP127" s="31"/>
      <c r="AQ127" s="31"/>
      <c r="AR127" s="31"/>
      <c r="AS127" s="31"/>
      <c r="AT127" s="31"/>
      <c r="AU127" s="31"/>
      <c r="AV127" s="31"/>
      <c r="AW127" s="31"/>
      <c r="AX127" s="31"/>
      <c r="AY127" s="31"/>
      <c r="AZ127" s="31"/>
      <c r="BA127" s="31"/>
      <c r="BB127" s="31"/>
      <c r="BC127" s="31"/>
      <c r="BD127" s="31"/>
      <c r="BE127" s="31"/>
      <c r="BF127" s="31"/>
      <c r="BG127" s="31"/>
      <c r="BH127" s="31"/>
      <c r="BI127" s="31"/>
      <c r="BJ127" s="31"/>
      <c r="BK127" s="31"/>
      <c r="BL127" s="31"/>
      <c r="BM127" s="31"/>
      <c r="BN127" s="31"/>
      <c r="BO127" s="31"/>
      <c r="BP127" s="31"/>
      <c r="BQ127" s="31"/>
      <c r="BR127" s="31"/>
      <c r="BS127" s="31"/>
      <c r="BT127" s="31"/>
      <c r="BU127" s="31"/>
      <c r="BV127" s="52"/>
      <c r="BW127" s="31"/>
      <c r="BX127" s="31"/>
      <c r="BY127" s="31"/>
      <c r="BZ127" s="31"/>
      <c r="CA127" s="31"/>
      <c r="CB127" s="31"/>
      <c r="CC127" s="31"/>
      <c r="CD127" s="31"/>
      <c r="CE127" s="31"/>
      <c r="CF127" s="31"/>
      <c r="CI127" s="31"/>
      <c r="CJ127" s="31"/>
      <c r="CK127" s="31"/>
      <c r="CL127" s="31"/>
      <c r="CM127" s="31"/>
      <c r="CN127" s="31"/>
      <c r="CO127" s="31"/>
      <c r="CP127" s="31"/>
      <c r="CQ127" s="31"/>
      <c r="CR127" s="31"/>
      <c r="CS127" s="31"/>
      <c r="CT127" s="31"/>
      <c r="CU127" s="31"/>
      <c r="CV127" s="31"/>
      <c r="CW127" s="31"/>
      <c r="CX127" s="31"/>
      <c r="CY127" s="31"/>
      <c r="CZ127" s="31"/>
      <c r="DA127" s="31"/>
      <c r="DB127" s="31"/>
      <c r="DC127" s="31"/>
      <c r="DD127" s="31"/>
      <c r="DE127" s="31"/>
      <c r="DF127" s="31"/>
      <c r="DG127" s="31"/>
      <c r="DH127" s="31"/>
      <c r="DI127" s="31"/>
      <c r="DJ127" s="31"/>
      <c r="DK127" s="31"/>
      <c r="DL127" s="31"/>
      <c r="DM127" s="31"/>
      <c r="DN127" s="31"/>
      <c r="DO127" s="31"/>
      <c r="DP127" s="31"/>
      <c r="DQ127" s="31"/>
      <c r="DR127" s="31"/>
      <c r="DS127" s="31"/>
      <c r="DT127" s="31"/>
      <c r="DU127" s="31"/>
      <c r="DV127" s="31"/>
      <c r="DW127" s="31"/>
      <c r="DX127" s="31"/>
      <c r="DY127" s="31"/>
      <c r="DZ127" s="31"/>
      <c r="EA127" s="31"/>
      <c r="EB127" s="31"/>
      <c r="EC127" s="31"/>
      <c r="ED127" s="31"/>
    </row>
    <row r="128" spans="1:134" ht="30" customHeight="1" x14ac:dyDescent="0.35">
      <c r="A128" s="31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  <c r="AJ128" s="31"/>
      <c r="AK128" s="31"/>
      <c r="AL128" s="31"/>
      <c r="AM128" s="31"/>
      <c r="AN128" s="31"/>
      <c r="AO128" s="31"/>
      <c r="AP128" s="31"/>
      <c r="AQ128" s="31"/>
      <c r="AR128" s="31"/>
      <c r="AS128" s="31"/>
      <c r="AT128" s="31"/>
      <c r="AU128" s="31"/>
      <c r="AV128" s="31"/>
      <c r="AW128" s="31"/>
      <c r="AX128" s="31"/>
      <c r="AY128" s="31"/>
      <c r="AZ128" s="31"/>
      <c r="BA128" s="31"/>
      <c r="BB128" s="31"/>
      <c r="BC128" s="31"/>
      <c r="BD128" s="31"/>
      <c r="BE128" s="31"/>
      <c r="BF128" s="31"/>
      <c r="BG128" s="31"/>
      <c r="BH128" s="31"/>
      <c r="BI128" s="31"/>
      <c r="BJ128" s="31"/>
      <c r="BK128" s="31"/>
      <c r="BL128" s="31"/>
      <c r="BM128" s="31"/>
      <c r="BN128" s="31"/>
      <c r="BO128" s="31"/>
      <c r="BP128" s="31"/>
      <c r="BQ128" s="31"/>
      <c r="BR128" s="31"/>
      <c r="BS128" s="31"/>
      <c r="BT128" s="31"/>
      <c r="BU128" s="31"/>
      <c r="BV128" s="52"/>
      <c r="BW128" s="31"/>
      <c r="BX128" s="31"/>
      <c r="BY128" s="31"/>
      <c r="BZ128" s="31"/>
      <c r="CA128" s="31"/>
      <c r="CB128" s="31"/>
      <c r="CC128" s="31"/>
      <c r="CD128" s="31"/>
      <c r="CE128" s="31"/>
      <c r="CF128" s="31"/>
      <c r="CI128" s="31"/>
      <c r="CJ128" s="31"/>
      <c r="CK128" s="31"/>
      <c r="CL128" s="31"/>
      <c r="CM128" s="31"/>
      <c r="CN128" s="31"/>
      <c r="CO128" s="31"/>
      <c r="CP128" s="31"/>
      <c r="CQ128" s="31"/>
      <c r="CR128" s="31"/>
      <c r="CS128" s="31"/>
      <c r="CT128" s="31"/>
      <c r="CU128" s="31"/>
      <c r="CV128" s="31"/>
      <c r="CW128" s="31"/>
      <c r="CX128" s="31"/>
      <c r="CY128" s="31"/>
      <c r="CZ128" s="31"/>
      <c r="DA128" s="31"/>
      <c r="DB128" s="31"/>
      <c r="DC128" s="31"/>
      <c r="DD128" s="31"/>
      <c r="DE128" s="31"/>
      <c r="DF128" s="31"/>
      <c r="DG128" s="31"/>
      <c r="DH128" s="31"/>
      <c r="DI128" s="31"/>
      <c r="DJ128" s="31"/>
      <c r="DK128" s="31"/>
      <c r="DL128" s="31"/>
      <c r="DM128" s="31"/>
      <c r="DN128" s="31"/>
      <c r="DO128" s="31"/>
      <c r="DP128" s="31"/>
      <c r="DQ128" s="31"/>
      <c r="DR128" s="31"/>
      <c r="DS128" s="31"/>
      <c r="DT128" s="31"/>
      <c r="DU128" s="31"/>
      <c r="DV128" s="31"/>
      <c r="DW128" s="31"/>
      <c r="DX128" s="31"/>
      <c r="DY128" s="31"/>
      <c r="DZ128" s="31"/>
      <c r="EA128" s="31"/>
      <c r="EB128" s="31"/>
      <c r="EC128" s="31"/>
      <c r="ED128" s="31"/>
    </row>
    <row r="129" spans="1:134" ht="30" customHeight="1" x14ac:dyDescent="0.35">
      <c r="A129" s="31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J129" s="31"/>
      <c r="AK129" s="31"/>
      <c r="AL129" s="31"/>
      <c r="AM129" s="31"/>
      <c r="AN129" s="31"/>
      <c r="AO129" s="31"/>
      <c r="AP129" s="31"/>
      <c r="AQ129" s="31"/>
      <c r="AR129" s="31"/>
      <c r="AS129" s="31"/>
      <c r="AT129" s="31"/>
      <c r="AU129" s="31"/>
      <c r="AV129" s="31"/>
      <c r="AW129" s="31"/>
      <c r="AX129" s="31"/>
      <c r="AY129" s="31"/>
      <c r="AZ129" s="31"/>
      <c r="BA129" s="31"/>
      <c r="BB129" s="31"/>
      <c r="BC129" s="31"/>
      <c r="BD129" s="31"/>
      <c r="BE129" s="31"/>
      <c r="BF129" s="31"/>
      <c r="BG129" s="31"/>
      <c r="BH129" s="31"/>
      <c r="BI129" s="31"/>
      <c r="BJ129" s="31"/>
      <c r="BK129" s="31"/>
      <c r="BL129" s="31"/>
      <c r="BM129" s="31"/>
      <c r="BN129" s="31"/>
      <c r="BO129" s="31"/>
      <c r="BP129" s="31"/>
      <c r="BQ129" s="31"/>
      <c r="BR129" s="31"/>
      <c r="BS129" s="31"/>
      <c r="BT129" s="31"/>
      <c r="BU129" s="31"/>
      <c r="BV129" s="52"/>
      <c r="BW129" s="31"/>
      <c r="BX129" s="31"/>
      <c r="BY129" s="31"/>
      <c r="BZ129" s="31"/>
      <c r="CA129" s="31"/>
      <c r="CB129" s="31"/>
      <c r="CC129" s="31"/>
      <c r="CD129" s="31"/>
      <c r="CE129" s="31"/>
      <c r="CF129" s="31"/>
      <c r="CI129" s="31"/>
      <c r="CJ129" s="31"/>
      <c r="CK129" s="31"/>
      <c r="CL129" s="31"/>
      <c r="CM129" s="31"/>
      <c r="CN129" s="31"/>
      <c r="CO129" s="31"/>
      <c r="CP129" s="31"/>
      <c r="CQ129" s="31"/>
      <c r="CR129" s="31"/>
      <c r="CS129" s="31"/>
      <c r="CT129" s="31"/>
      <c r="CU129" s="31"/>
      <c r="CV129" s="31"/>
      <c r="CW129" s="31"/>
      <c r="CX129" s="31"/>
      <c r="CY129" s="31"/>
      <c r="CZ129" s="31"/>
      <c r="DA129" s="31"/>
      <c r="DB129" s="31"/>
      <c r="DC129" s="31"/>
      <c r="DD129" s="31"/>
      <c r="DE129" s="31"/>
      <c r="DF129" s="31"/>
      <c r="DG129" s="31"/>
      <c r="DH129" s="31"/>
      <c r="DI129" s="31"/>
      <c r="DJ129" s="31"/>
      <c r="DK129" s="31"/>
      <c r="DL129" s="31"/>
      <c r="DM129" s="31"/>
      <c r="DN129" s="31"/>
      <c r="DO129" s="31"/>
      <c r="DP129" s="31"/>
      <c r="DQ129" s="31"/>
      <c r="DR129" s="31"/>
      <c r="DS129" s="31"/>
      <c r="DT129" s="31"/>
      <c r="DU129" s="31"/>
      <c r="DV129" s="31"/>
      <c r="DW129" s="31"/>
      <c r="DX129" s="31"/>
      <c r="DY129" s="31"/>
      <c r="DZ129" s="31"/>
      <c r="EA129" s="31"/>
      <c r="EB129" s="31"/>
      <c r="EC129" s="31"/>
      <c r="ED129" s="31"/>
    </row>
    <row r="130" spans="1:134" ht="30" customHeight="1" x14ac:dyDescent="0.35">
      <c r="A130" s="31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  <c r="AJ130" s="31"/>
      <c r="AK130" s="31"/>
      <c r="AL130" s="31"/>
      <c r="AM130" s="31"/>
      <c r="AN130" s="31"/>
      <c r="AO130" s="31"/>
      <c r="AP130" s="31"/>
      <c r="AQ130" s="31"/>
      <c r="AR130" s="31"/>
      <c r="AS130" s="31"/>
      <c r="AT130" s="31"/>
      <c r="AU130" s="31"/>
      <c r="AV130" s="31"/>
      <c r="AW130" s="31"/>
      <c r="AX130" s="31"/>
      <c r="AY130" s="31"/>
      <c r="AZ130" s="31"/>
      <c r="BA130" s="31"/>
      <c r="BB130" s="31"/>
      <c r="BC130" s="31"/>
      <c r="BD130" s="31"/>
      <c r="BE130" s="31"/>
      <c r="BF130" s="31"/>
      <c r="BG130" s="31"/>
      <c r="BH130" s="31"/>
      <c r="BI130" s="31"/>
      <c r="BJ130" s="31"/>
      <c r="BK130" s="31"/>
      <c r="BL130" s="31"/>
      <c r="BM130" s="31"/>
      <c r="BN130" s="31"/>
      <c r="BO130" s="31"/>
      <c r="BP130" s="31"/>
      <c r="BQ130" s="31"/>
      <c r="BR130" s="31"/>
      <c r="BS130" s="31"/>
      <c r="BT130" s="31"/>
      <c r="BU130" s="31"/>
      <c r="BV130" s="52"/>
      <c r="BW130" s="31"/>
      <c r="BX130" s="31"/>
      <c r="BY130" s="31"/>
      <c r="BZ130" s="31"/>
      <c r="CA130" s="31"/>
      <c r="CB130" s="31"/>
      <c r="CC130" s="31"/>
      <c r="CD130" s="31"/>
      <c r="CE130" s="31"/>
      <c r="CF130" s="31"/>
      <c r="CI130" s="31"/>
      <c r="CJ130" s="31"/>
      <c r="CK130" s="31"/>
      <c r="CL130" s="31"/>
      <c r="CM130" s="31"/>
      <c r="CN130" s="31"/>
      <c r="CO130" s="31"/>
      <c r="CP130" s="31"/>
      <c r="CQ130" s="31"/>
      <c r="CR130" s="31"/>
      <c r="CS130" s="31"/>
      <c r="CT130" s="31"/>
      <c r="CU130" s="31"/>
      <c r="CV130" s="31"/>
      <c r="CW130" s="31"/>
      <c r="CX130" s="31"/>
      <c r="CY130" s="31"/>
      <c r="CZ130" s="31"/>
      <c r="DA130" s="31"/>
      <c r="DB130" s="31"/>
      <c r="DC130" s="31"/>
      <c r="DD130" s="31"/>
      <c r="DE130" s="31"/>
      <c r="DF130" s="31"/>
      <c r="DG130" s="31"/>
      <c r="DH130" s="31"/>
      <c r="DI130" s="31"/>
      <c r="DJ130" s="31"/>
      <c r="DK130" s="31"/>
      <c r="DL130" s="31"/>
      <c r="DM130" s="31"/>
      <c r="DN130" s="31"/>
      <c r="DO130" s="31"/>
      <c r="DP130" s="31"/>
      <c r="DQ130" s="31"/>
      <c r="DR130" s="31"/>
      <c r="DS130" s="31"/>
      <c r="DT130" s="31"/>
      <c r="DU130" s="31"/>
      <c r="DV130" s="31"/>
      <c r="DW130" s="31"/>
      <c r="DX130" s="31"/>
      <c r="DY130" s="31"/>
      <c r="DZ130" s="31"/>
      <c r="EA130" s="31"/>
      <c r="EB130" s="31"/>
      <c r="EC130" s="31"/>
      <c r="ED130" s="31"/>
    </row>
    <row r="131" spans="1:134" ht="30" customHeight="1" x14ac:dyDescent="0.35">
      <c r="A131" s="31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  <c r="AQ131" s="31"/>
      <c r="AR131" s="31"/>
      <c r="AS131" s="31"/>
      <c r="AT131" s="31"/>
      <c r="AU131" s="31"/>
      <c r="AV131" s="31"/>
      <c r="AW131" s="31"/>
      <c r="AX131" s="31"/>
      <c r="AY131" s="31"/>
      <c r="AZ131" s="31"/>
      <c r="BA131" s="31"/>
      <c r="BB131" s="31"/>
      <c r="BC131" s="31"/>
      <c r="BD131" s="31"/>
      <c r="BE131" s="31"/>
      <c r="BF131" s="31"/>
      <c r="BG131" s="31"/>
      <c r="BH131" s="31"/>
      <c r="BI131" s="31"/>
      <c r="BJ131" s="31"/>
      <c r="BK131" s="31"/>
      <c r="BL131" s="31"/>
      <c r="BM131" s="31"/>
      <c r="BN131" s="31"/>
      <c r="BO131" s="31"/>
      <c r="BP131" s="31"/>
      <c r="BQ131" s="31"/>
      <c r="BR131" s="31"/>
      <c r="BS131" s="31"/>
      <c r="BT131" s="31"/>
      <c r="BU131" s="31"/>
      <c r="BV131" s="52"/>
      <c r="BW131" s="31"/>
      <c r="BX131" s="31"/>
      <c r="BY131" s="31"/>
      <c r="BZ131" s="31"/>
      <c r="CA131" s="31"/>
      <c r="CB131" s="31"/>
      <c r="CC131" s="31"/>
      <c r="CD131" s="31"/>
      <c r="CE131" s="31"/>
      <c r="CF131" s="31"/>
      <c r="CI131" s="31"/>
      <c r="CJ131" s="31"/>
      <c r="CK131" s="31"/>
      <c r="CL131" s="31"/>
      <c r="CM131" s="31"/>
      <c r="CN131" s="31"/>
      <c r="CO131" s="31"/>
      <c r="CP131" s="31"/>
      <c r="CQ131" s="31"/>
      <c r="CR131" s="31"/>
      <c r="CS131" s="31"/>
      <c r="CT131" s="31"/>
      <c r="CU131" s="31"/>
      <c r="CV131" s="31"/>
      <c r="CW131" s="31"/>
      <c r="CX131" s="31"/>
      <c r="CY131" s="31"/>
      <c r="CZ131" s="31"/>
      <c r="DA131" s="31"/>
      <c r="DB131" s="31"/>
      <c r="DC131" s="31"/>
      <c r="DD131" s="31"/>
      <c r="DE131" s="31"/>
      <c r="DF131" s="31"/>
      <c r="DG131" s="31"/>
      <c r="DH131" s="31"/>
      <c r="DI131" s="31"/>
      <c r="DJ131" s="31"/>
      <c r="DK131" s="31"/>
      <c r="DL131" s="31"/>
      <c r="DM131" s="31"/>
      <c r="DN131" s="31"/>
      <c r="DO131" s="31"/>
      <c r="DP131" s="31"/>
      <c r="DQ131" s="31"/>
      <c r="DR131" s="31"/>
      <c r="DS131" s="31"/>
      <c r="DT131" s="31"/>
      <c r="DU131" s="31"/>
      <c r="DV131" s="31"/>
      <c r="DW131" s="31"/>
      <c r="DX131" s="31"/>
      <c r="DY131" s="31"/>
      <c r="DZ131" s="31"/>
      <c r="EA131" s="31"/>
      <c r="EB131" s="31"/>
      <c r="EC131" s="31"/>
      <c r="ED131" s="31"/>
    </row>
    <row r="132" spans="1:134" ht="30" customHeight="1" x14ac:dyDescent="0.35">
      <c r="A132" s="31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  <c r="AL132" s="31"/>
      <c r="AM132" s="31"/>
      <c r="AN132" s="31"/>
      <c r="AO132" s="31"/>
      <c r="AP132" s="31"/>
      <c r="AQ132" s="31"/>
      <c r="AR132" s="31"/>
      <c r="AS132" s="31"/>
      <c r="AT132" s="31"/>
      <c r="AU132" s="31"/>
      <c r="AV132" s="31"/>
      <c r="AW132" s="31"/>
      <c r="AX132" s="31"/>
      <c r="AY132" s="31"/>
      <c r="AZ132" s="31"/>
      <c r="BA132" s="31"/>
      <c r="BB132" s="31"/>
      <c r="BC132" s="31"/>
      <c r="BD132" s="31"/>
      <c r="BE132" s="31"/>
      <c r="BF132" s="31"/>
      <c r="BG132" s="31"/>
      <c r="BH132" s="31"/>
      <c r="BI132" s="31"/>
      <c r="BJ132" s="31"/>
      <c r="BK132" s="31"/>
      <c r="BL132" s="31"/>
      <c r="BM132" s="31"/>
      <c r="BN132" s="31"/>
      <c r="BO132" s="31"/>
      <c r="BP132" s="31"/>
      <c r="BQ132" s="31"/>
      <c r="BR132" s="31"/>
      <c r="BS132" s="31"/>
      <c r="BT132" s="31"/>
      <c r="BU132" s="31"/>
      <c r="BV132" s="52"/>
      <c r="BW132" s="31"/>
      <c r="BX132" s="31"/>
      <c r="BY132" s="31"/>
      <c r="BZ132" s="31"/>
      <c r="CA132" s="31"/>
      <c r="CB132" s="31"/>
      <c r="CC132" s="31"/>
      <c r="CD132" s="31"/>
      <c r="CE132" s="31"/>
      <c r="CF132" s="31"/>
      <c r="CI132" s="31"/>
      <c r="CJ132" s="31"/>
      <c r="CK132" s="31"/>
      <c r="CL132" s="31"/>
      <c r="CM132" s="31"/>
      <c r="CN132" s="31"/>
      <c r="CO132" s="31"/>
      <c r="CP132" s="31"/>
      <c r="CQ132" s="31"/>
      <c r="CR132" s="31"/>
      <c r="CS132" s="31"/>
      <c r="CT132" s="31"/>
      <c r="CU132" s="31"/>
      <c r="CV132" s="31"/>
      <c r="CW132" s="31"/>
      <c r="CX132" s="31"/>
      <c r="CY132" s="31"/>
      <c r="CZ132" s="31"/>
      <c r="DA132" s="31"/>
      <c r="DB132" s="31"/>
      <c r="DC132" s="31"/>
      <c r="DD132" s="31"/>
      <c r="DE132" s="31"/>
      <c r="DF132" s="31"/>
      <c r="DG132" s="31"/>
      <c r="DH132" s="31"/>
      <c r="DI132" s="31"/>
      <c r="DJ132" s="31"/>
      <c r="DK132" s="31"/>
      <c r="DL132" s="31"/>
      <c r="DM132" s="31"/>
      <c r="DN132" s="31"/>
      <c r="DO132" s="31"/>
      <c r="DP132" s="31"/>
      <c r="DQ132" s="31"/>
      <c r="DR132" s="31"/>
      <c r="DS132" s="31"/>
      <c r="DT132" s="31"/>
      <c r="DU132" s="31"/>
      <c r="DV132" s="31"/>
      <c r="DW132" s="31"/>
      <c r="DX132" s="31"/>
      <c r="DY132" s="31"/>
      <c r="DZ132" s="31"/>
      <c r="EA132" s="31"/>
      <c r="EB132" s="31"/>
      <c r="EC132" s="31"/>
      <c r="ED132" s="31"/>
    </row>
    <row r="133" spans="1:134" ht="30" customHeight="1" x14ac:dyDescent="0.35">
      <c r="A133" s="31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  <c r="AJ133" s="31"/>
      <c r="AK133" s="31"/>
      <c r="AL133" s="31"/>
      <c r="AM133" s="31"/>
      <c r="AN133" s="31"/>
      <c r="AO133" s="31"/>
      <c r="AP133" s="31"/>
      <c r="AQ133" s="31"/>
      <c r="AR133" s="31"/>
      <c r="AS133" s="31"/>
      <c r="AT133" s="31"/>
      <c r="AU133" s="31"/>
      <c r="AV133" s="31"/>
      <c r="AW133" s="31"/>
      <c r="AX133" s="31"/>
      <c r="AY133" s="31"/>
      <c r="AZ133" s="31"/>
      <c r="BA133" s="31"/>
      <c r="BB133" s="31"/>
      <c r="BC133" s="31"/>
      <c r="BD133" s="31"/>
      <c r="BE133" s="31"/>
      <c r="BF133" s="31"/>
      <c r="BG133" s="31"/>
      <c r="BH133" s="31"/>
      <c r="BI133" s="31"/>
      <c r="BJ133" s="31"/>
      <c r="BK133" s="31"/>
      <c r="BL133" s="31"/>
      <c r="BM133" s="31"/>
      <c r="BN133" s="31"/>
      <c r="BO133" s="31"/>
      <c r="BP133" s="31"/>
      <c r="BQ133" s="31"/>
      <c r="BR133" s="31"/>
      <c r="BS133" s="31"/>
      <c r="BT133" s="31"/>
      <c r="BU133" s="31"/>
      <c r="BV133" s="52"/>
      <c r="BW133" s="31"/>
      <c r="BX133" s="31"/>
      <c r="BY133" s="31"/>
      <c r="BZ133" s="31"/>
      <c r="CA133" s="31"/>
      <c r="CB133" s="31"/>
      <c r="CC133" s="31"/>
      <c r="CD133" s="31"/>
      <c r="CE133" s="31"/>
      <c r="CF133" s="31"/>
      <c r="CI133" s="31"/>
      <c r="CJ133" s="31"/>
      <c r="CK133" s="31"/>
      <c r="CL133" s="31"/>
      <c r="CM133" s="31"/>
      <c r="CN133" s="31"/>
      <c r="CO133" s="31"/>
      <c r="CP133" s="31"/>
      <c r="CQ133" s="31"/>
      <c r="CR133" s="31"/>
      <c r="CS133" s="31"/>
      <c r="CT133" s="31"/>
      <c r="CU133" s="31"/>
      <c r="CV133" s="31"/>
      <c r="CW133" s="31"/>
      <c r="CX133" s="31"/>
      <c r="CY133" s="31"/>
      <c r="CZ133" s="31"/>
      <c r="DA133" s="31"/>
      <c r="DB133" s="31"/>
      <c r="DC133" s="31"/>
      <c r="DD133" s="31"/>
      <c r="DE133" s="31"/>
      <c r="DF133" s="31"/>
      <c r="DG133" s="31"/>
      <c r="DH133" s="31"/>
      <c r="DI133" s="31"/>
      <c r="DJ133" s="31"/>
      <c r="DK133" s="31"/>
      <c r="DL133" s="31"/>
      <c r="DM133" s="31"/>
      <c r="DN133" s="31"/>
      <c r="DO133" s="31"/>
      <c r="DP133" s="31"/>
      <c r="DQ133" s="31"/>
      <c r="DR133" s="31"/>
      <c r="DS133" s="31"/>
      <c r="DT133" s="31"/>
      <c r="DU133" s="31"/>
      <c r="DV133" s="31"/>
      <c r="DW133" s="31"/>
      <c r="DX133" s="31"/>
      <c r="DY133" s="31"/>
      <c r="DZ133" s="31"/>
      <c r="EA133" s="31"/>
      <c r="EB133" s="31"/>
      <c r="EC133" s="31"/>
      <c r="ED133" s="31"/>
    </row>
    <row r="134" spans="1:134" ht="30" customHeight="1" x14ac:dyDescent="0.35">
      <c r="A134" s="31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1"/>
      <c r="AK134" s="31"/>
      <c r="AL134" s="31"/>
      <c r="AM134" s="31"/>
      <c r="AN134" s="31"/>
      <c r="AO134" s="31"/>
      <c r="AP134" s="31"/>
      <c r="AQ134" s="31"/>
      <c r="AR134" s="31"/>
      <c r="AS134" s="31"/>
      <c r="AT134" s="31"/>
      <c r="AU134" s="31"/>
      <c r="AV134" s="31"/>
      <c r="AW134" s="31"/>
      <c r="AX134" s="31"/>
      <c r="AY134" s="31"/>
      <c r="AZ134" s="31"/>
      <c r="BA134" s="31"/>
      <c r="BB134" s="31"/>
      <c r="BC134" s="31"/>
      <c r="BD134" s="31"/>
      <c r="BE134" s="31"/>
      <c r="BF134" s="31"/>
      <c r="BG134" s="31"/>
      <c r="BH134" s="31"/>
      <c r="BI134" s="31"/>
      <c r="BJ134" s="31"/>
      <c r="BK134" s="31"/>
      <c r="BL134" s="31"/>
      <c r="BM134" s="31"/>
      <c r="BN134" s="31"/>
      <c r="BO134" s="31"/>
      <c r="BP134" s="31"/>
      <c r="BQ134" s="31"/>
      <c r="BR134" s="31"/>
      <c r="BS134" s="31"/>
      <c r="BT134" s="31"/>
      <c r="BU134" s="31"/>
      <c r="BV134" s="52"/>
      <c r="BW134" s="31"/>
      <c r="BX134" s="31"/>
      <c r="BY134" s="31"/>
      <c r="BZ134" s="31"/>
      <c r="CA134" s="31"/>
      <c r="CB134" s="31"/>
      <c r="CC134" s="31"/>
      <c r="CD134" s="31"/>
      <c r="CE134" s="31"/>
      <c r="CF134" s="31"/>
    </row>
    <row r="135" spans="1:134" ht="30" customHeight="1" x14ac:dyDescent="0.35">
      <c r="A135" s="31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31"/>
      <c r="AT135" s="31"/>
      <c r="AU135" s="31"/>
      <c r="AV135" s="31"/>
      <c r="AW135" s="31"/>
      <c r="AX135" s="31"/>
      <c r="AY135" s="31"/>
      <c r="AZ135" s="31"/>
      <c r="BA135" s="31"/>
      <c r="BB135" s="31"/>
      <c r="BC135" s="31"/>
      <c r="BD135" s="31"/>
      <c r="BE135" s="31"/>
      <c r="BF135" s="31"/>
      <c r="BG135" s="31"/>
      <c r="BH135" s="31"/>
      <c r="BI135" s="31"/>
      <c r="BJ135" s="31"/>
      <c r="BK135" s="31"/>
      <c r="BL135" s="31"/>
      <c r="BM135" s="31"/>
      <c r="BN135" s="31"/>
      <c r="BO135" s="31"/>
      <c r="BP135" s="31"/>
      <c r="BQ135" s="31"/>
      <c r="BR135" s="31"/>
      <c r="BS135" s="31"/>
      <c r="BT135" s="31"/>
      <c r="BU135" s="31"/>
      <c r="BV135" s="52"/>
      <c r="BW135" s="31"/>
      <c r="BX135" s="31"/>
      <c r="BY135" s="31"/>
      <c r="BZ135" s="31"/>
      <c r="CA135" s="31"/>
      <c r="CB135" s="31"/>
      <c r="CC135" s="31"/>
      <c r="CD135" s="31"/>
      <c r="CE135" s="31"/>
      <c r="CF135" s="31"/>
    </row>
  </sheetData>
  <customSheetViews>
    <customSheetView guid="{8F3357F8-331C-48B4-BC4B-B2C3BDCED09C}" scale="71">
      <selection activeCell="J8" sqref="J8"/>
      <pageMargins left="0.7" right="0.7" top="0.75" bottom="0.75" header="0.3" footer="0.3"/>
      <pageSetup paperSize="9" orientation="portrait" r:id="rId1"/>
    </customSheetView>
    <customSheetView guid="{D31424B4-51D9-40E4-8BCE-258C6C0EFC97}" scale="71">
      <selection activeCell="J8" sqref="J8"/>
      <pageMargins left="0.7" right="0.7" top="0.75" bottom="0.75" header="0.3" footer="0.3"/>
      <pageSetup paperSize="9" orientation="portrait" r:id="rId2"/>
    </customSheetView>
    <customSheetView guid="{00673DE8-47DD-4BD6-B64F-2182B242ABE0}" scale="71" topLeftCell="BJ1">
      <selection activeCell="G5" sqref="G5"/>
      <pageMargins left="0.7" right="0.7" top="0.75" bottom="0.75" header="0.3" footer="0.3"/>
      <pageSetup paperSize="9" orientation="portrait" r:id="rId3"/>
    </customSheetView>
    <customSheetView guid="{2D2DBE93-9DD1-4706-AB7C-3E2998160056}" scale="71">
      <selection activeCell="J8" sqref="J8"/>
      <pageMargins left="0.7" right="0.7" top="0.75" bottom="0.75" header="0.3" footer="0.3"/>
      <pageSetup paperSize="9" orientation="portrait" r:id="rId4"/>
    </customSheetView>
  </customSheetViews>
  <mergeCells count="24">
    <mergeCell ref="BU3:BW4"/>
    <mergeCell ref="BX3:CC4"/>
    <mergeCell ref="BQ4:BS4"/>
    <mergeCell ref="BG4:BG5"/>
    <mergeCell ref="BT4:BT5"/>
    <mergeCell ref="BN4:BP4"/>
    <mergeCell ref="AV3:BF4"/>
    <mergeCell ref="AB3:AU4"/>
    <mergeCell ref="Z3:AA4"/>
    <mergeCell ref="BH4:BJ4"/>
    <mergeCell ref="BK4:BM4"/>
    <mergeCell ref="BG3:BT3"/>
    <mergeCell ref="CD3:CF3"/>
    <mergeCell ref="DK3:DP4"/>
    <mergeCell ref="ED3:ED5"/>
    <mergeCell ref="DE3:DJ4"/>
    <mergeCell ref="CT3:DD4"/>
    <mergeCell ref="CI3:CS4"/>
    <mergeCell ref="DQ3:EC3"/>
    <mergeCell ref="DQ4:DS4"/>
    <mergeCell ref="DT4:DV4"/>
    <mergeCell ref="DW4:DY4"/>
    <mergeCell ref="DZ4:EB4"/>
    <mergeCell ref="EC4:EC5"/>
  </mergeCells>
  <pageMargins left="0.7" right="0.7" top="0.75" bottom="0.75" header="0.3" footer="0.3"/>
  <pageSetup paperSize="9" orientation="portrait" r:id="rId5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'Z:\SPECTACLE\COMMUN\6- AIDES AUX PROJETS\2024\SESSION 2\[2024 Tableau de suivi AAP2.xlsx]Feuil2'!#REF!</xm:f>
          </x14:formula1>
          <xm:sqref>W1:W5</xm:sqref>
        </x14:dataValidation>
        <x14:dataValidation type="list" allowBlank="1" showInputMessage="1" showErrorMessage="1" xr:uid="{00000000-0002-0000-0200-000001000000}">
          <x14:formula1>
            <xm:f>'(Données)'!$A$1:$A$2</xm:f>
          </x14:formula1>
          <xm:sqref>BC7:BD135</xm:sqref>
        </x14:dataValidation>
        <x14:dataValidation type="list" allowBlank="1" showInputMessage="1" showErrorMessage="1" xr:uid="{00000000-0002-0000-0200-000002000000}">
          <x14:formula1>
            <xm:f>'(Données)'!$C$1:$C$3</xm:f>
          </x14:formula1>
          <xm:sqref>BB6:BB135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/>
  <dimension ref="A1:K14"/>
  <sheetViews>
    <sheetView workbookViewId="0">
      <selection activeCell="F10" sqref="F10"/>
    </sheetView>
  </sheetViews>
  <sheetFormatPr baseColWidth="10" defaultRowHeight="14.5" x14ac:dyDescent="0.35"/>
  <sheetData>
    <row r="1" spans="1:11" x14ac:dyDescent="0.35">
      <c r="A1" t="s">
        <v>75</v>
      </c>
      <c r="C1" t="s">
        <v>77</v>
      </c>
      <c r="F1" t="s">
        <v>94</v>
      </c>
      <c r="I1" t="s">
        <v>101</v>
      </c>
      <c r="K1" t="s">
        <v>106</v>
      </c>
    </row>
    <row r="2" spans="1:11" x14ac:dyDescent="0.35">
      <c r="A2" t="s">
        <v>76</v>
      </c>
      <c r="C2" t="s">
        <v>78</v>
      </c>
      <c r="F2" t="s">
        <v>98</v>
      </c>
      <c r="I2" t="s">
        <v>102</v>
      </c>
      <c r="K2" t="s">
        <v>105</v>
      </c>
    </row>
    <row r="3" spans="1:11" x14ac:dyDescent="0.35">
      <c r="C3" t="s">
        <v>79</v>
      </c>
      <c r="F3" t="s">
        <v>95</v>
      </c>
      <c r="K3" t="s">
        <v>107</v>
      </c>
    </row>
    <row r="4" spans="1:11" x14ac:dyDescent="0.35">
      <c r="F4" t="s">
        <v>96</v>
      </c>
      <c r="K4" t="s">
        <v>125</v>
      </c>
    </row>
    <row r="5" spans="1:11" x14ac:dyDescent="0.35">
      <c r="F5" t="s">
        <v>97</v>
      </c>
    </row>
    <row r="6" spans="1:11" x14ac:dyDescent="0.35">
      <c r="F6" t="s">
        <v>100</v>
      </c>
    </row>
    <row r="7" spans="1:11" x14ac:dyDescent="0.35">
      <c r="F7" t="s">
        <v>99</v>
      </c>
    </row>
    <row r="8" spans="1:11" x14ac:dyDescent="0.35">
      <c r="F8" t="s">
        <v>131</v>
      </c>
    </row>
    <row r="11" spans="1:11" x14ac:dyDescent="0.35">
      <c r="K11" t="s">
        <v>358</v>
      </c>
    </row>
    <row r="12" spans="1:11" x14ac:dyDescent="0.35">
      <c r="B12" t="s">
        <v>197</v>
      </c>
      <c r="K12" t="s">
        <v>359</v>
      </c>
    </row>
    <row r="13" spans="1:11" x14ac:dyDescent="0.35">
      <c r="B13" t="s">
        <v>198</v>
      </c>
      <c r="K13" t="s">
        <v>360</v>
      </c>
    </row>
    <row r="14" spans="1:11" x14ac:dyDescent="0.35">
      <c r="B14" t="s">
        <v>199</v>
      </c>
    </row>
  </sheetData>
  <customSheetViews>
    <customSheetView guid="{8F3357F8-331C-48B4-BC4B-B2C3BDCED09C}">
      <selection activeCell="E22" sqref="E22"/>
      <pageMargins left="0.7" right="0.7" top="0.75" bottom="0.75" header="0.3" footer="0.3"/>
    </customSheetView>
    <customSheetView guid="{D31424B4-51D9-40E4-8BCE-258C6C0EFC97}">
      <selection activeCell="E22" sqref="E22"/>
      <pageMargins left="0.7" right="0.7" top="0.75" bottom="0.75" header="0.3" footer="0.3"/>
    </customSheetView>
    <customSheetView guid="{00673DE8-47DD-4BD6-B64F-2182B242ABE0}">
      <selection activeCell="E22" sqref="E22"/>
      <pageMargins left="0.7" right="0.7" top="0.75" bottom="0.75" header="0.3" footer="0.3"/>
    </customSheetView>
    <customSheetView guid="{2D2DBE93-9DD1-4706-AB7C-3E2998160056}">
      <selection activeCell="E22" sqref="E22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3</vt:i4>
      </vt:variant>
    </vt:vector>
  </HeadingPairs>
  <TitlesOfParts>
    <vt:vector size="10" baseType="lpstr">
      <vt:lpstr>FORMULAIRE RESIDENCE CREATION</vt:lpstr>
      <vt:lpstr>MATRICE BUDGETAIRE</vt:lpstr>
      <vt:lpstr>Outil de chiffrage</vt:lpstr>
      <vt:lpstr>BILAN RESIDENCE CREATION</vt:lpstr>
      <vt:lpstr>montants ref 2026</vt:lpstr>
      <vt:lpstr>Suivi AAP</vt:lpstr>
      <vt:lpstr>(Données)</vt:lpstr>
      <vt:lpstr>'MATRICE BUDGETAIRE'!recettes</vt:lpstr>
      <vt:lpstr>Validation</vt:lpstr>
      <vt:lpstr>'MATRICE BUDGETAIRE'!Zone_d_impression</vt:lpstr>
    </vt:vector>
  </TitlesOfParts>
  <Company>Mairie de Paris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Drouet, Théa</dc:creator>
  <cp:lastModifiedBy>Portet, Cassandre</cp:lastModifiedBy>
  <dcterms:created xsi:type="dcterms:W3CDTF">2024-06-11T10:56:31Z</dcterms:created>
  <dcterms:modified xsi:type="dcterms:W3CDTF">2026-06-19T16:05:50Z</dcterms:modified>
</cp:coreProperties>
</file>