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SDCA\SPECTACLE\COMMUN\6- AIDES AUX PROJETS\2027\Session 1\Documents Paris.fr\"/>
    </mc:Choice>
  </mc:AlternateContent>
  <xr:revisionPtr revIDLastSave="0" documentId="13_ncr:1_{A6F9468A-CB09-45A6-86E4-13911EF41B50}" xr6:coauthVersionLast="36" xr6:coauthVersionMax="36" xr10:uidLastSave="{00000000-0000-0000-0000-000000000000}"/>
  <workbookProtection workbookAlgorithmName="SHA-512" workbookHashValue="QulgrzpvCeyp+Pq6CA5sEOfnA1ie4u8I9p7w24IPVar/tDbNJKszsopUdkLo6wzNKQ/DVyyt0nTHtAECN/PusA==" workbookSaltValue="hCVP9h/OStOZKY2R0WhLPA==" workbookSpinCount="100000" lockStructure="1"/>
  <bookViews>
    <workbookView xWindow="0" yWindow="0" windowWidth="18480" windowHeight="7650" xr2:uid="{00000000-000D-0000-FFFF-FFFF00000000}"/>
  </bookViews>
  <sheets>
    <sheet name="FORMULAIRE DIFFUSION" sheetId="2" r:id="rId1"/>
    <sheet name="MATRICE BUDGETAIRE" sheetId="8" r:id="rId2"/>
    <sheet name="BILAN DIFFUSION" sheetId="9" r:id="rId3"/>
    <sheet name="Outil de chiffrage" sheetId="6" state="hidden" r:id="rId4"/>
    <sheet name="Suivi AAP" sheetId="1" state="hidden" r:id="rId5"/>
    <sheet name="montants ref 2026" sheetId="7" state="hidden" r:id="rId6"/>
    <sheet name="(Données)" sheetId="3" state="hidden" r:id="rId7"/>
  </sheets>
  <externalReferences>
    <externalReference r:id="rId8"/>
    <externalReference r:id="rId9"/>
  </externalReferences>
  <definedNames>
    <definedName name="_xlnm._FilterDatabase" localSheetId="4" hidden="1">'Suivi AAP'!$A$5:$EC$5</definedName>
    <definedName name="recettes" localSheetId="2">#REF!</definedName>
    <definedName name="recettes">'MATRICE BUDGETAIRE'!$H$12:$K$62</definedName>
    <definedName name="Validation" localSheetId="2">'BILAN DIFFUSION'!#REF!</definedName>
    <definedName name="Validation">'FORMULAIRE DIFFUSION'!$D$97</definedName>
    <definedName name="Z_00673DE8_47DD_4BD6_B64F_2182B242ABE0_.wvu.Rows" localSheetId="2" hidden="1">'BILAN DIFFUSION'!$43:$43</definedName>
    <definedName name="Z_2D2DBE93_9DD1_4706_AB7C_3E2998160056_.wvu.Rows" localSheetId="2" hidden="1">'BILAN DIFFUSION'!$43:$43</definedName>
    <definedName name="Z_8F3357F8_331C_48B4_BC4B_B2C3BDCED09C_.wvu.Rows" localSheetId="2" hidden="1">'BILAN DIFFUSION'!$43:$43</definedName>
    <definedName name="Z_D31424B4_51D9_40E4_8BCE_258C6C0EFC97_.wvu.Rows" localSheetId="2" hidden="1">'BILAN DIFFUSION'!$43:$43</definedName>
    <definedName name="_xlnm.Print_Area" localSheetId="1">'MATRICE BUDGETAIRE'!$B$2:$K$74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6" l="1"/>
  <c r="Q22" i="6"/>
  <c r="O5" i="6"/>
  <c r="Q50" i="6"/>
  <c r="Q19" i="6"/>
  <c r="C20" i="6" l="1"/>
  <c r="C51" i="6" s="1"/>
  <c r="R43" i="6" l="1"/>
  <c r="G13" i="6"/>
  <c r="Q43" i="6" l="1"/>
  <c r="E63" i="6"/>
  <c r="E11" i="6" l="1"/>
  <c r="E42" i="6"/>
  <c r="Q42" i="6"/>
  <c r="Q11" i="6"/>
  <c r="Q30" i="6"/>
  <c r="Q31" i="6" s="1"/>
  <c r="Q12" i="6" l="1"/>
  <c r="K68" i="8" l="1"/>
  <c r="J19" i="8" l="1"/>
  <c r="K5" i="6"/>
  <c r="E36" i="6"/>
  <c r="E5" i="6"/>
  <c r="D76" i="2"/>
  <c r="G134" i="9"/>
  <c r="G132" i="9"/>
  <c r="C160" i="2"/>
  <c r="D160" i="2" s="1"/>
  <c r="G122" i="9"/>
  <c r="G100" i="9"/>
  <c r="G112" i="9"/>
  <c r="D100" i="9"/>
  <c r="G109" i="9"/>
  <c r="D112" i="9"/>
  <c r="DW6" i="1"/>
  <c r="DV6" i="1"/>
  <c r="DU6" i="1"/>
  <c r="DT6" i="1"/>
  <c r="DS6" i="1"/>
  <c r="DR6" i="1"/>
  <c r="DQ6" i="1"/>
  <c r="DP6" i="1"/>
  <c r="DO6" i="1"/>
  <c r="DY6" i="1" l="1"/>
  <c r="DN6" i="1"/>
  <c r="DL6" i="1"/>
  <c r="DM6" i="1"/>
  <c r="D88" i="9"/>
  <c r="D83" i="9"/>
  <c r="DI6" i="1" s="1"/>
  <c r="DJ6" i="1"/>
  <c r="DH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E6" i="1"/>
  <c r="CD6" i="1"/>
  <c r="CC6" i="1"/>
  <c r="H68" i="2"/>
  <c r="BU6" i="1" s="1"/>
  <c r="G68" i="2"/>
  <c r="L68" i="2"/>
  <c r="BV6" i="1" s="1"/>
  <c r="E112" i="2"/>
  <c r="AV6" i="1"/>
  <c r="AD6" i="1"/>
  <c r="AC6" i="1"/>
  <c r="D75" i="2"/>
  <c r="BP6" i="1"/>
  <c r="D164" i="2"/>
  <c r="D79" i="9"/>
  <c r="DG6" i="1" s="1"/>
  <c r="D34" i="9"/>
  <c r="CP6" i="1" s="1"/>
  <c r="D32" i="9"/>
  <c r="CO6" i="1" s="1"/>
  <c r="D30" i="9"/>
  <c r="CN6" i="1" s="1"/>
  <c r="F112" i="2"/>
  <c r="D28" i="9" s="1"/>
  <c r="CM6" i="1" s="1"/>
  <c r="E110" i="2"/>
  <c r="G26" i="9" s="1"/>
  <c r="D26" i="9" s="1"/>
  <c r="CL6" i="1" s="1"/>
  <c r="D22" i="9"/>
  <c r="CJ6" i="1" s="1"/>
  <c r="DX6" i="1" l="1"/>
  <c r="G24" i="9"/>
  <c r="D24" i="9" s="1"/>
  <c r="CK6" i="1" s="1"/>
  <c r="D20" i="9" l="1"/>
  <c r="D18" i="9"/>
  <c r="CH6" i="1" s="1"/>
  <c r="E98" i="9"/>
  <c r="E136" i="9"/>
  <c r="E130" i="9"/>
  <c r="E126" i="9"/>
  <c r="E120" i="9"/>
  <c r="E118" i="9"/>
  <c r="E109" i="9"/>
  <c r="E105" i="9"/>
  <c r="E96" i="9"/>
  <c r="G98" i="9"/>
  <c r="DK6" i="1"/>
  <c r="E85" i="9"/>
  <c r="E83" i="9"/>
  <c r="E81" i="9"/>
  <c r="E79" i="9"/>
  <c r="E75" i="9"/>
  <c r="F74" i="9"/>
  <c r="E73" i="9"/>
  <c r="E71" i="9"/>
  <c r="E68" i="9"/>
  <c r="E66" i="9"/>
  <c r="E64" i="9"/>
  <c r="E59" i="9"/>
  <c r="E57" i="9"/>
  <c r="E53" i="9"/>
  <c r="E51" i="9"/>
  <c r="E49" i="9"/>
  <c r="E47" i="9"/>
  <c r="E45" i="9"/>
  <c r="E42" i="9"/>
  <c r="E38" i="9"/>
  <c r="E36" i="9"/>
  <c r="E34" i="9"/>
  <c r="E32" i="9"/>
  <c r="E30" i="9"/>
  <c r="G28" i="9"/>
  <c r="E27" i="9"/>
  <c r="E26" i="9"/>
  <c r="E24" i="9"/>
  <c r="E22" i="9"/>
  <c r="E20" i="9" l="1"/>
  <c r="CI6" i="1"/>
  <c r="E88" i="9"/>
  <c r="E18" i="9"/>
  <c r="E94" i="9"/>
  <c r="G120" i="9"/>
  <c r="D122" i="9" s="1"/>
  <c r="E122" i="9" s="1"/>
  <c r="G130" i="9"/>
  <c r="D132" i="9" s="1"/>
  <c r="E107" i="9"/>
  <c r="E116" i="9"/>
  <c r="E128" i="9"/>
  <c r="E100" i="9"/>
  <c r="E28" i="9"/>
  <c r="F29" i="9"/>
  <c r="D134" i="9" l="1"/>
  <c r="E134" i="9" s="1"/>
  <c r="E132" i="9"/>
  <c r="E112" i="9"/>
  <c r="J12" i="8"/>
  <c r="L12" i="8"/>
  <c r="L18" i="8"/>
  <c r="J18" i="8"/>
  <c r="E22" i="8"/>
  <c r="E41" i="8" s="1"/>
  <c r="F22" i="8"/>
  <c r="F41" i="8" s="1"/>
  <c r="F43" i="8" s="1"/>
  <c r="J24" i="8"/>
  <c r="L24" i="8"/>
  <c r="K67" i="8" s="1"/>
  <c r="E32" i="8"/>
  <c r="E42" i="8" s="1"/>
  <c r="F32" i="8"/>
  <c r="J35" i="8"/>
  <c r="L35" i="8"/>
  <c r="E40" i="8"/>
  <c r="F40" i="8"/>
  <c r="D67" i="8" s="1"/>
  <c r="F42" i="8"/>
  <c r="J43" i="8"/>
  <c r="L43" i="8"/>
  <c r="J48" i="8"/>
  <c r="Q26" i="6" s="1"/>
  <c r="Q57" i="6" s="1"/>
  <c r="L48" i="8"/>
  <c r="E49" i="8"/>
  <c r="F49" i="8"/>
  <c r="E57" i="8"/>
  <c r="E30" i="6" s="1"/>
  <c r="F57" i="8"/>
  <c r="L58" i="8"/>
  <c r="K65" i="8" s="1"/>
  <c r="E62" i="8"/>
  <c r="F62" i="8"/>
  <c r="J62" i="8"/>
  <c r="L62" i="8"/>
  <c r="C65" i="8"/>
  <c r="D65" i="8"/>
  <c r="C66" i="8"/>
  <c r="D66" i="8"/>
  <c r="K66" i="8"/>
  <c r="C67" i="8"/>
  <c r="G5" i="6"/>
  <c r="I5" i="6"/>
  <c r="I36" i="6" s="1"/>
  <c r="O36" i="6"/>
  <c r="P5" i="6"/>
  <c r="Q5" i="6"/>
  <c r="E6" i="6"/>
  <c r="G6" i="6"/>
  <c r="G37" i="6" s="1"/>
  <c r="I6" i="6"/>
  <c r="I37" i="6" s="1"/>
  <c r="O6" i="6"/>
  <c r="O37" i="6" s="1"/>
  <c r="P6" i="6"/>
  <c r="Q6" i="6"/>
  <c r="Q37" i="6" s="1"/>
  <c r="E7" i="6"/>
  <c r="G7" i="6"/>
  <c r="G38" i="6" s="1"/>
  <c r="I7" i="6"/>
  <c r="I38" i="6" s="1"/>
  <c r="O7" i="6"/>
  <c r="O38" i="6" s="1"/>
  <c r="P7" i="6"/>
  <c r="P38" i="6" s="1"/>
  <c r="Q7" i="6"/>
  <c r="Q38" i="6" s="1"/>
  <c r="E8" i="6"/>
  <c r="G8" i="6"/>
  <c r="G39" i="6" s="1"/>
  <c r="I8" i="6"/>
  <c r="I39" i="6" s="1"/>
  <c r="O8" i="6"/>
  <c r="O39" i="6" s="1"/>
  <c r="P8" i="6"/>
  <c r="P39" i="6" s="1"/>
  <c r="Q8" i="6"/>
  <c r="Q39" i="6" s="1"/>
  <c r="E9" i="6"/>
  <c r="G9" i="6"/>
  <c r="I9" i="6"/>
  <c r="I40" i="6" s="1"/>
  <c r="K9" i="6"/>
  <c r="O9" i="6"/>
  <c r="O40" i="6" s="1"/>
  <c r="P9" i="6"/>
  <c r="P40" i="6" s="1"/>
  <c r="Q9" i="6"/>
  <c r="Q40" i="6" s="1"/>
  <c r="E10" i="6"/>
  <c r="K10" i="6" s="1"/>
  <c r="G10" i="6"/>
  <c r="G41" i="6" s="1"/>
  <c r="I10" i="6"/>
  <c r="I41" i="6" s="1"/>
  <c r="C12" i="6"/>
  <c r="E12" i="6"/>
  <c r="O12" i="6"/>
  <c r="C13" i="6"/>
  <c r="E13" i="6"/>
  <c r="E44" i="6" s="1"/>
  <c r="O13" i="6"/>
  <c r="O44" i="6" s="1"/>
  <c r="C14" i="6"/>
  <c r="C45" i="6" s="1"/>
  <c r="E14" i="6"/>
  <c r="E45" i="6" s="1"/>
  <c r="O14" i="6"/>
  <c r="O47" i="6" s="1"/>
  <c r="C15" i="6"/>
  <c r="E15" i="6"/>
  <c r="C16" i="6"/>
  <c r="E16" i="6"/>
  <c r="E47" i="6" s="1"/>
  <c r="O17" i="6"/>
  <c r="O18" i="6"/>
  <c r="O49" i="6" s="1"/>
  <c r="E19" i="6"/>
  <c r="E20" i="6"/>
  <c r="E51" i="6" s="1"/>
  <c r="Q51" i="6"/>
  <c r="C21" i="6"/>
  <c r="C52" i="6" s="1"/>
  <c r="E21" i="6"/>
  <c r="E52" i="6" s="1"/>
  <c r="C22" i="6"/>
  <c r="E22" i="6"/>
  <c r="E53" i="6" s="1"/>
  <c r="Q53" i="6"/>
  <c r="Q60" i="6" s="1"/>
  <c r="C23" i="6"/>
  <c r="C54" i="6" s="1"/>
  <c r="E23" i="6"/>
  <c r="C24" i="6"/>
  <c r="C55" i="6" s="1"/>
  <c r="E24" i="6"/>
  <c r="E55" i="6" s="1"/>
  <c r="C25" i="6"/>
  <c r="C56" i="6" s="1"/>
  <c r="E25" i="6"/>
  <c r="E56" i="6" s="1"/>
  <c r="C26" i="6"/>
  <c r="C57" i="6" s="1"/>
  <c r="E26" i="6"/>
  <c r="E57" i="6" s="1"/>
  <c r="Q29" i="6"/>
  <c r="G36" i="6"/>
  <c r="H36" i="6"/>
  <c r="P36" i="6"/>
  <c r="Q36" i="6"/>
  <c r="H37" i="6"/>
  <c r="P37" i="6"/>
  <c r="H38" i="6"/>
  <c r="J38" i="6"/>
  <c r="H39" i="6"/>
  <c r="J39" i="6"/>
  <c r="G40" i="6"/>
  <c r="E40" i="6" s="1"/>
  <c r="H40" i="6"/>
  <c r="J40" i="6"/>
  <c r="H41" i="6"/>
  <c r="J41" i="6"/>
  <c r="O41" i="6"/>
  <c r="P41" i="6"/>
  <c r="Q41" i="6"/>
  <c r="C43" i="6"/>
  <c r="E43" i="6"/>
  <c r="C44" i="6"/>
  <c r="C46" i="6"/>
  <c r="E46" i="6"/>
  <c r="C47" i="6"/>
  <c r="C48" i="6"/>
  <c r="E48" i="6"/>
  <c r="C49" i="6"/>
  <c r="E49" i="6"/>
  <c r="O51" i="6"/>
  <c r="P51" i="6"/>
  <c r="O52" i="6"/>
  <c r="P52" i="6"/>
  <c r="Q52" i="6"/>
  <c r="C53" i="6"/>
  <c r="O53" i="6"/>
  <c r="P53" i="6"/>
  <c r="E54" i="6"/>
  <c r="O54" i="6"/>
  <c r="P54" i="6"/>
  <c r="Q54" i="6"/>
  <c r="O55" i="6"/>
  <c r="P55" i="6"/>
  <c r="O56" i="6"/>
  <c r="P56" i="6"/>
  <c r="Q56" i="6"/>
  <c r="O57" i="6"/>
  <c r="P57" i="6"/>
  <c r="C58" i="6"/>
  <c r="O58" i="6"/>
  <c r="P58" i="6"/>
  <c r="Q58" i="6"/>
  <c r="C59" i="6"/>
  <c r="C60" i="6"/>
  <c r="O48" i="6" l="1"/>
  <c r="O43" i="6"/>
  <c r="R12" i="6"/>
  <c r="E39" i="6"/>
  <c r="F58" i="8"/>
  <c r="D70" i="8" s="1"/>
  <c r="E43" i="8"/>
  <c r="J58" i="8"/>
  <c r="J66" i="8" s="1"/>
  <c r="E41" i="6"/>
  <c r="K8" i="6"/>
  <c r="K6" i="6"/>
  <c r="K69" i="8"/>
  <c r="Q24" i="6"/>
  <c r="Q55" i="6" s="1"/>
  <c r="E38" i="6"/>
  <c r="K7" i="6"/>
  <c r="E61" i="6"/>
  <c r="E50" i="6"/>
  <c r="E37" i="6"/>
  <c r="G44" i="6"/>
  <c r="E31" i="6"/>
  <c r="D31" i="2"/>
  <c r="J68" i="8" l="1"/>
  <c r="J65" i="8"/>
  <c r="J69" i="8"/>
  <c r="E58" i="8"/>
  <c r="G31" i="6"/>
  <c r="D69" i="8"/>
  <c r="J67" i="8"/>
  <c r="Q61" i="6"/>
  <c r="D71" i="8"/>
  <c r="E62" i="6"/>
  <c r="C70" i="8" l="1"/>
  <c r="C71" i="8"/>
  <c r="C69" i="8"/>
  <c r="E64" i="6"/>
  <c r="Q62" i="6" s="1"/>
  <c r="D69" i="2"/>
  <c r="C168" i="2" l="1"/>
  <c r="D168" i="2" s="1"/>
  <c r="Z6" i="1" l="1"/>
  <c r="C158" i="2"/>
  <c r="C148" i="2"/>
  <c r="C138" i="2"/>
  <c r="C128" i="2"/>
  <c r="BG6" i="1" l="1"/>
  <c r="D18" i="2"/>
  <c r="BE6" i="1"/>
  <c r="BS6" i="1"/>
  <c r="BR6" i="1"/>
  <c r="BQ6" i="1"/>
  <c r="D158" i="2"/>
  <c r="D156" i="2"/>
  <c r="D154" i="2"/>
  <c r="D152" i="2"/>
  <c r="BO6" i="1"/>
  <c r="BN6" i="1"/>
  <c r="BM6" i="1"/>
  <c r="BL6" i="1"/>
  <c r="BK6" i="1"/>
  <c r="BJ6" i="1"/>
  <c r="BI6" i="1"/>
  <c r="BH6" i="1"/>
  <c r="E26" i="2"/>
  <c r="AB6" i="1" s="1"/>
  <c r="E53" i="2"/>
  <c r="D112" i="2"/>
  <c r="D113" i="2"/>
  <c r="BZ6" i="1"/>
  <c r="BY6" i="1"/>
  <c r="BX6" i="1"/>
  <c r="E104" i="2"/>
  <c r="E29" i="2"/>
  <c r="AW6" i="1"/>
  <c r="BD6" i="1"/>
  <c r="BC6" i="1"/>
  <c r="BA6" i="1"/>
  <c r="AZ6" i="1"/>
  <c r="AY6" i="1"/>
  <c r="AX6" i="1"/>
  <c r="BT6" i="1" l="1"/>
  <c r="D166" i="2"/>
  <c r="D148" i="2"/>
  <c r="D146" i="2"/>
  <c r="D144" i="2"/>
  <c r="D142" i="2"/>
  <c r="D138" i="2"/>
  <c r="D136" i="2"/>
  <c r="D134" i="2"/>
  <c r="D132" i="2"/>
  <c r="D128" i="2"/>
  <c r="D126" i="2"/>
  <c r="D124" i="2"/>
  <c r="D122" i="2"/>
  <c r="D114" i="2"/>
  <c r="D110" i="2"/>
  <c r="D106" i="2"/>
  <c r="D102" i="2"/>
  <c r="D94" i="2"/>
  <c r="D92" i="2"/>
  <c r="D90" i="2"/>
  <c r="D88" i="2"/>
  <c r="D85" i="2"/>
  <c r="D84" i="2"/>
  <c r="D82" i="2"/>
  <c r="D80" i="2"/>
  <c r="D78" i="2"/>
  <c r="D73" i="2"/>
  <c r="D68" i="2"/>
  <c r="D71" i="2"/>
  <c r="D111" i="2"/>
  <c r="D104" i="2"/>
  <c r="D53" i="2"/>
  <c r="D87" i="2"/>
  <c r="D66" i="2"/>
  <c r="D61" i="2"/>
  <c r="D59" i="2"/>
  <c r="D57" i="2"/>
  <c r="D55" i="2"/>
  <c r="D51" i="2"/>
  <c r="D49" i="2"/>
  <c r="D47" i="2"/>
  <c r="D45" i="2"/>
  <c r="D41" i="2"/>
  <c r="D39" i="2"/>
  <c r="D37" i="2"/>
  <c r="D35" i="2"/>
  <c r="D33" i="2"/>
  <c r="D29" i="2"/>
  <c r="D26" i="2"/>
  <c r="D27" i="2"/>
  <c r="D24" i="2"/>
  <c r="D22" i="2"/>
  <c r="D20" i="2"/>
  <c r="D97" i="2" l="1"/>
</calcChain>
</file>

<file path=xl/sharedStrings.xml><?xml version="1.0" encoding="utf-8"?>
<sst xmlns="http://schemas.openxmlformats.org/spreadsheetml/2006/main" count="630" uniqueCount="417">
  <si>
    <t>artistique</t>
  </si>
  <si>
    <t>tech</t>
  </si>
  <si>
    <t>admin</t>
  </si>
  <si>
    <t>autre</t>
  </si>
  <si>
    <t>TOTAL</t>
  </si>
  <si>
    <t>Articles</t>
  </si>
  <si>
    <t>N°dossier Commission</t>
  </si>
  <si>
    <t>Nom du partenaire</t>
  </si>
  <si>
    <t>Numéro Paris Asso</t>
  </si>
  <si>
    <t>Type Partenaire</t>
  </si>
  <si>
    <t>Numéro de dossier</t>
  </si>
  <si>
    <t>Objet du dossier</t>
  </si>
  <si>
    <t>Date Dépôt Demande</t>
  </si>
  <si>
    <t>Numéro d'appel à projets</t>
  </si>
  <si>
    <t>Année budgétaire</t>
  </si>
  <si>
    <t>Montant demandé</t>
  </si>
  <si>
    <t>Statut du dossier</t>
  </si>
  <si>
    <t>Instructeur</t>
  </si>
  <si>
    <t>Fonction</t>
  </si>
  <si>
    <t>civilité</t>
  </si>
  <si>
    <t>Nom du responsable légal</t>
  </si>
  <si>
    <t>Prénom du responsable légal</t>
  </si>
  <si>
    <t>Adresse du siège social</t>
  </si>
  <si>
    <t>complément adresse</t>
  </si>
  <si>
    <t>Code postal</t>
  </si>
  <si>
    <t>Ville</t>
  </si>
  <si>
    <t>CS</t>
  </si>
  <si>
    <t>Code</t>
  </si>
  <si>
    <t>Commentaires</t>
  </si>
  <si>
    <t>Appel à projets (O/N)</t>
  </si>
  <si>
    <t>Aides précédentes depuis 2019 (au titre des AAP)</t>
  </si>
  <si>
    <t>Formulaire de bilan justifiant précédente(s) aide(s) à compter de 2021</t>
  </si>
  <si>
    <t>Spectacle diffusé pour la 1ère fois à Paris ou jamais présenté auparavant pour la résidence  (Oui/Non)</t>
  </si>
  <si>
    <t>contrat(s) ?</t>
  </si>
  <si>
    <t>répond aux critères de jours de diff ou résidence (oui/non)?</t>
  </si>
  <si>
    <t xml:space="preserve">formulaire complété ? </t>
  </si>
  <si>
    <t xml:space="preserve">dossier artistique remis ? </t>
  </si>
  <si>
    <t xml:space="preserve">matrice budgétaire ? </t>
  </si>
  <si>
    <t xml:space="preserve">BP global annuel de l'asso ? </t>
  </si>
  <si>
    <t>RIB ?</t>
  </si>
  <si>
    <t xml:space="preserve">rapport d'activités N-1 ? </t>
  </si>
  <si>
    <t xml:space="preserve">derniers PV d'AG approuvant les comptes ? </t>
  </si>
  <si>
    <t>comptes N-1</t>
  </si>
  <si>
    <t>N° de Siret</t>
  </si>
  <si>
    <t>récépissé délaclaration ou Kbis ?</t>
  </si>
  <si>
    <t>Statuts</t>
  </si>
  <si>
    <t>Eligibilité (OUI/NON)</t>
  </si>
  <si>
    <t>Titre du projet</t>
  </si>
  <si>
    <t>Nom de la direction artistique du projet (du collectif / de / d')</t>
  </si>
  <si>
    <t>CONTACT - MAIL pour envoi courriers</t>
  </si>
  <si>
    <r>
      <t>dates de réalisation
(</t>
    </r>
    <r>
      <rPr>
        <b/>
        <i/>
        <sz val="12"/>
        <color theme="1"/>
        <rFont val="Calibri"/>
        <family val="2"/>
      </rPr>
      <t>du X au X 2024)</t>
    </r>
  </si>
  <si>
    <t>nb (rpz ou j de rési)</t>
  </si>
  <si>
    <r>
      <t>lieu
(</t>
    </r>
    <r>
      <rPr>
        <b/>
        <i/>
        <sz val="12"/>
        <color theme="1"/>
        <rFont val="Calibri"/>
        <family val="2"/>
        <scheme val="minor"/>
      </rPr>
      <t>à / au)</t>
    </r>
  </si>
  <si>
    <t>diff/ rés / festival</t>
  </si>
  <si>
    <t>Projet d'action culturelle (Oui/Non) ?</t>
  </si>
  <si>
    <t>Si oui, détails</t>
  </si>
  <si>
    <t>Commentaires fin instruction</t>
  </si>
  <si>
    <r>
      <t xml:space="preserve">DA du </t>
    </r>
    <r>
      <rPr>
        <b/>
        <u/>
        <sz val="12"/>
        <color theme="1"/>
        <rFont val="Calibri"/>
        <family val="2"/>
        <scheme val="minor"/>
      </rPr>
      <t xml:space="preserve">projet </t>
    </r>
    <r>
      <rPr>
        <b/>
        <sz val="12"/>
        <color theme="1"/>
        <rFont val="Calibri"/>
        <family val="2"/>
        <scheme val="minor"/>
      </rPr>
      <t>(F/H/NG/M)</t>
    </r>
  </si>
  <si>
    <t>H</t>
  </si>
  <si>
    <t>F</t>
  </si>
  <si>
    <t>NG</t>
  </si>
  <si>
    <t>Commission pour avis principal</t>
  </si>
  <si>
    <t>2nd avis Commission</t>
  </si>
  <si>
    <t>budget du projet (hors valo)</t>
  </si>
  <si>
    <t>montant demandé</t>
  </si>
  <si>
    <t>% du budget</t>
  </si>
  <si>
    <t>besoin calculé</t>
  </si>
  <si>
    <t>montant initial de l'aide proposé par le BS</t>
  </si>
  <si>
    <t>Total</t>
  </si>
  <si>
    <r>
      <t xml:space="preserve">Demande </t>
    </r>
    <r>
      <rPr>
        <sz val="11"/>
        <color theme="1"/>
        <rFont val="Calibri"/>
        <family val="2"/>
      </rPr>
      <t>≤ au plafond de subvention possible ?</t>
    </r>
  </si>
  <si>
    <r>
      <t>Liste des membres du bureau ou des dirigent</t>
    </r>
    <r>
      <rPr>
        <sz val="11"/>
        <color theme="1"/>
        <rFont val="Calibri"/>
        <family val="2"/>
      </rPr>
      <t>∙es</t>
    </r>
    <r>
      <rPr>
        <sz val="11"/>
        <color theme="1"/>
        <rFont val="Calibri"/>
        <family val="2"/>
        <scheme val="minor"/>
      </rPr>
      <t xml:space="preserve"> ?</t>
    </r>
  </si>
  <si>
    <t>Oui</t>
  </si>
  <si>
    <t>Non</t>
  </si>
  <si>
    <t>Diffusion</t>
  </si>
  <si>
    <t xml:space="preserve">Résidence Création </t>
  </si>
  <si>
    <t>Résidence laboratoire</t>
  </si>
  <si>
    <t>Présentation de la structure artistique</t>
  </si>
  <si>
    <t xml:space="preserve">Compagnie </t>
  </si>
  <si>
    <t xml:space="preserve">Votre projet </t>
  </si>
  <si>
    <t>Votre projet prévoit-il un programme d'actions artistiques et culturelles ?</t>
  </si>
  <si>
    <t>Si votre équipe et projet portent une attention particulière aux publics en situation de handicap, merci de préciser comment :</t>
  </si>
  <si>
    <t>Si votre équipe et projet portent une attention particulière à l’égalité femmes-hommes et au genre, merci de préciser comment :</t>
  </si>
  <si>
    <t>Si votre équipe et projet portent une attention particulière aux enjeux écologiques et environnementaux, merci de préciser comment :</t>
  </si>
  <si>
    <t>Nom :</t>
  </si>
  <si>
    <t>Adresse siège social :</t>
  </si>
  <si>
    <t>Région d'implantation :</t>
  </si>
  <si>
    <t>Site internet :</t>
  </si>
  <si>
    <t>Nombre de créations déjà réalisées :</t>
  </si>
  <si>
    <t>Courriel :</t>
  </si>
  <si>
    <t>Téléphone :</t>
  </si>
  <si>
    <t>Titre :</t>
  </si>
  <si>
    <t>Lieu(x) de représentations parisiens :</t>
  </si>
  <si>
    <t>Nombre de représentations prévues à Paris :</t>
  </si>
  <si>
    <t>% des recettes prévues pour la compagnie :</t>
  </si>
  <si>
    <t>Théâtre</t>
  </si>
  <si>
    <t xml:space="preserve">Arts de la rue </t>
  </si>
  <si>
    <t>Marionnettes</t>
  </si>
  <si>
    <t>Cirque</t>
  </si>
  <si>
    <t xml:space="preserve">Danse </t>
  </si>
  <si>
    <t>Mime et geste</t>
  </si>
  <si>
    <t>Spectacle vivant plurisdisciplinaire</t>
  </si>
  <si>
    <t>Tout public</t>
  </si>
  <si>
    <t>Jeune Public</t>
  </si>
  <si>
    <t xml:space="preserve">Nom(s) de la direction artistique : </t>
  </si>
  <si>
    <t>Nombre total de personnes à la direction artistique de la compagnie :</t>
  </si>
  <si>
    <t>1 ou plusieurs femme(s)</t>
  </si>
  <si>
    <t>1 ou plusieurs homme(s)</t>
  </si>
  <si>
    <t>1 ou plusieurs personne(s) non-genrée(s)</t>
  </si>
  <si>
    <t>Personnes rémunérées</t>
  </si>
  <si>
    <t>ARTISTIQUE</t>
  </si>
  <si>
    <t>Nombre d'hommes</t>
  </si>
  <si>
    <t>Nombre de femmes</t>
  </si>
  <si>
    <t>TECHNIQUE</t>
  </si>
  <si>
    <t>ADMINISTRATION</t>
  </si>
  <si>
    <t>BUDGET</t>
  </si>
  <si>
    <t>Montant de la subvention demandée :</t>
  </si>
  <si>
    <t>Part de la subvention dans le budget du projet :</t>
  </si>
  <si>
    <t>Montant global du budget (hors valorisation) </t>
  </si>
  <si>
    <t>Pour rappel, merci d’annexer à votre dossier la matrice budgétaire disponible sur paris.fr, ainsi que l’ensemble des documents demandés pour que votre dossier soit complet.</t>
  </si>
  <si>
    <t>FORMULAIRE DE DEMANDE D’AIDE A LA DIFFUSION D’ŒUVRES DANS LE DOMAINE DU SPECTACLE VIVANT (HORS MUSIQUE)</t>
  </si>
  <si>
    <t>Direction des affaires culturelles</t>
  </si>
  <si>
    <r>
      <t xml:space="preserve">Votre structure est-elle émergente ?
</t>
    </r>
    <r>
      <rPr>
        <i/>
        <sz val="12"/>
        <color theme="1"/>
        <rFont val="Montserrat"/>
        <family val="3"/>
      </rPr>
      <t xml:space="preserve">(tel que défini dans le cadre de ce dispositif, à savoir: une structure juridiquement constituée depuis moins de 5 ans et/ou ayant moins de 5 productions à son actif ) </t>
    </r>
  </si>
  <si>
    <r>
      <t xml:space="preserve">Modalités du contrat de coréalisation
</t>
    </r>
    <r>
      <rPr>
        <i/>
        <sz val="12"/>
        <rFont val="Montserrat"/>
        <family val="3"/>
      </rPr>
      <t>(ou de coproduction dans le cas de spectacles en espace public sans billetterie)</t>
    </r>
    <r>
      <rPr>
        <sz val="12"/>
        <rFont val="Montserrat"/>
        <family val="3"/>
      </rPr>
      <t xml:space="preserve"> :</t>
    </r>
  </si>
  <si>
    <r>
      <t xml:space="preserve">Si oui, détailler 
</t>
    </r>
    <r>
      <rPr>
        <i/>
        <sz val="12"/>
        <color theme="1"/>
        <rFont val="Montserrat"/>
        <family val="3"/>
      </rPr>
      <t>(nombre d’heures, calendrier, modalités, partenaires, publics,etc.) :</t>
    </r>
  </si>
  <si>
    <r>
      <t xml:space="preserve">Personne à contacter pour le projet 
</t>
    </r>
    <r>
      <rPr>
        <i/>
        <sz val="14"/>
        <color theme="1"/>
        <rFont val="Montserrat"/>
        <family val="3"/>
      </rPr>
      <t>(Nom, Prénom)</t>
    </r>
  </si>
  <si>
    <r>
      <t xml:space="preserve">Contenu artistique dominant de votre projet
</t>
    </r>
    <r>
      <rPr>
        <i/>
        <sz val="14"/>
        <color theme="1"/>
        <rFont val="Montserrat"/>
        <family val="3"/>
      </rPr>
      <t>(cocher une seule case)</t>
    </r>
  </si>
  <si>
    <r>
      <t>Autres</t>
    </r>
    <r>
      <rPr>
        <i/>
        <sz val="14"/>
        <color theme="1"/>
        <rFont val="Montserrat"/>
        <family val="3"/>
      </rPr>
      <t xml:space="preserve"> (non genré·e, non binaire, etc.)</t>
    </r>
  </si>
  <si>
    <t>Equipe mixte</t>
  </si>
  <si>
    <t xml:space="preserve">Genre(s) : </t>
  </si>
  <si>
    <t>Genre(s) :</t>
  </si>
  <si>
    <t>AUTRE</t>
  </si>
  <si>
    <t>Discipline 
Artistique</t>
  </si>
  <si>
    <r>
      <t>La direction artistique</t>
    </r>
    <r>
      <rPr>
        <b/>
        <u/>
        <sz val="14"/>
        <color theme="1"/>
        <rFont val="Montserrat"/>
        <family val="3"/>
      </rPr>
      <t xml:space="preserve"> </t>
    </r>
    <r>
      <rPr>
        <b/>
        <u/>
        <sz val="14"/>
        <color rgb="FFFF0000"/>
        <rFont val="Montserrat"/>
        <family val="3"/>
      </rPr>
      <t>DU PROJET</t>
    </r>
    <r>
      <rPr>
        <b/>
        <sz val="14"/>
        <color theme="1"/>
        <rFont val="Montserrat"/>
        <family val="3"/>
      </rPr>
      <t xml:space="preserve"> est assurée par : </t>
    </r>
  </si>
  <si>
    <t xml:space="preserve">Votre projet a-t-il déjà bénéficié d’une aide au projet de la Ville de Paris ? </t>
  </si>
  <si>
    <r>
      <t xml:space="preserve">La direction artistique </t>
    </r>
    <r>
      <rPr>
        <b/>
        <u/>
        <sz val="14"/>
        <color rgb="FFFF0000"/>
        <rFont val="Montserrat"/>
        <family val="3"/>
      </rPr>
      <t>DE LA COMPAGNIE</t>
    </r>
    <r>
      <rPr>
        <b/>
        <sz val="14"/>
        <color theme="1"/>
        <rFont val="Montserrat"/>
        <family val="3"/>
      </rPr>
      <t xml:space="preserve"> est assurée par : </t>
    </r>
  </si>
  <si>
    <t>Autre</t>
  </si>
  <si>
    <t xml:space="preserve">Si autre, précisez : </t>
  </si>
  <si>
    <r>
      <t xml:space="preserve">Porteur·euse de la demande </t>
    </r>
    <r>
      <rPr>
        <b/>
        <i/>
        <u/>
        <sz val="16"/>
        <color theme="1"/>
        <rFont val="Montserrat"/>
        <family val="3"/>
      </rPr>
      <t>SI DIFFERENT</t>
    </r>
    <r>
      <rPr>
        <b/>
        <i/>
        <sz val="16"/>
        <color theme="1"/>
        <rFont val="Montserrat"/>
        <family val="3"/>
      </rPr>
      <t xml:space="preserve">
</t>
    </r>
    <r>
      <rPr>
        <i/>
        <sz val="16"/>
        <color theme="1"/>
        <rFont val="Montserrat"/>
        <family val="3"/>
      </rPr>
      <t>(production déléguée, bureau de production, ...)</t>
    </r>
  </si>
  <si>
    <r>
      <rPr>
        <b/>
        <sz val="14"/>
        <rFont val="Montserrat"/>
        <family val="3"/>
      </rPr>
      <t xml:space="preserve">Répartition des personnes associées </t>
    </r>
    <r>
      <rPr>
        <b/>
        <u/>
        <sz val="14"/>
        <color rgb="FFFF0000"/>
        <rFont val="Montserrat"/>
        <family val="3"/>
      </rPr>
      <t>AU PROJET</t>
    </r>
    <r>
      <rPr>
        <b/>
        <u/>
        <sz val="14"/>
        <rFont val="Montserrat"/>
        <family val="3"/>
      </rPr>
      <t xml:space="preserve">
</t>
    </r>
    <r>
      <rPr>
        <i/>
        <sz val="12"/>
        <rFont val="Montserrat"/>
        <family val="3"/>
      </rPr>
      <t>(les chiffres doivent être cohérents avec la masse salariale indiquée dans la matrice budgétaire) :</t>
    </r>
    <r>
      <rPr>
        <b/>
        <u/>
        <sz val="14"/>
        <rFont val="Montserrat"/>
        <family val="3"/>
      </rPr>
      <t xml:space="preserve">
</t>
    </r>
  </si>
  <si>
    <t xml:space="preserve"> Nombre total de personnes à la direction artistique du projet  :</t>
  </si>
  <si>
    <t>Date de création de votre structure :</t>
  </si>
  <si>
    <t>TOTAL 2</t>
  </si>
  <si>
    <t>BESOIN</t>
  </si>
  <si>
    <t>TOTAL 1</t>
  </si>
  <si>
    <t>PROPOSITION</t>
  </si>
  <si>
    <t>Sous-Total 3</t>
  </si>
  <si>
    <t>Autres soutiens</t>
  </si>
  <si>
    <t>Services extérieures et prestations</t>
  </si>
  <si>
    <t>Sous-Total 2</t>
  </si>
  <si>
    <t>% recette</t>
  </si>
  <si>
    <t>représentations</t>
  </si>
  <si>
    <t>€ en moyenne</t>
  </si>
  <si>
    <t>places</t>
  </si>
  <si>
    <t>% remplissage</t>
  </si>
  <si>
    <t>Billetterie</t>
  </si>
  <si>
    <t>Coût plateau</t>
  </si>
  <si>
    <t>Achats</t>
  </si>
  <si>
    <t>Sous-Total 1</t>
  </si>
  <si>
    <t>Technique</t>
  </si>
  <si>
    <t>Artistique</t>
  </si>
  <si>
    <t>Rpz</t>
  </si>
  <si>
    <t>2 services ou 1 jour</t>
  </si>
  <si>
    <t>Apports propres</t>
  </si>
  <si>
    <t>Rpt</t>
  </si>
  <si>
    <t>Masse salariale brut chargée</t>
  </si>
  <si>
    <t>PRODUITS</t>
  </si>
  <si>
    <t>Modifier les salaires ici</t>
  </si>
  <si>
    <t>NB</t>
  </si>
  <si>
    <t>CHARGES</t>
  </si>
  <si>
    <t>BUDGET REVU PAR LE BS (les données sont copiées du tableau précédent, on peut ensuite les ajuster selon nos estimations)</t>
  </si>
  <si>
    <t>Différence charges/produits</t>
  </si>
  <si>
    <t>Ville de Paris</t>
  </si>
  <si>
    <t>Autres sources de financement</t>
  </si>
  <si>
    <t>Soutiens privés</t>
  </si>
  <si>
    <t>Organismes privés</t>
  </si>
  <si>
    <t xml:space="preserve">Subventions Publiques ou montants de copro </t>
  </si>
  <si>
    <t>Billetterie
 (ou minimum garanti)</t>
  </si>
  <si>
    <t>Arrondir si besoin le montant de la billetterie</t>
  </si>
  <si>
    <t>personnes</t>
  </si>
  <si>
    <t>Admin</t>
  </si>
  <si>
    <t>CACHETS ? SERVICES ? JOURS ? FORFAIT ?</t>
  </si>
  <si>
    <t>A ? AD ? EA ?</t>
  </si>
  <si>
    <t>BUDGET PROPOSE PAR LA COMPAGNIE (recopier les montants et ce à quoi ils renvoient)</t>
  </si>
  <si>
    <t>15% du BP max</t>
  </si>
  <si>
    <t>CHARGES COMMUNICATION ET ADMINISTRATION/DIFFUSION/PRODUCTION</t>
  </si>
  <si>
    <t>Augmentation de 10</t>
  </si>
  <si>
    <t>chambre + petit dej</t>
  </si>
  <si>
    <t>au lieu de 18 précédemment</t>
  </si>
  <si>
    <t>repas principal</t>
  </si>
  <si>
    <t>proposition BS</t>
  </si>
  <si>
    <t>convention</t>
  </si>
  <si>
    <t>POUR TOUT LE MONDE</t>
  </si>
  <si>
    <t>* brut chargé = xxx€ x1,64</t>
  </si>
  <si>
    <t>refaire avec 1,65</t>
  </si>
  <si>
    <t>* convention : un service brut chargé = 58,42x1,64= 96€, donc une journée (2 services) = 192€</t>
  </si>
  <si>
    <t>conv : 218€</t>
  </si>
  <si>
    <t>plus de 2</t>
  </si>
  <si>
    <t>n'existe pas</t>
  </si>
  <si>
    <t>service</t>
  </si>
  <si>
    <t>répétition diffusion</t>
  </si>
  <si>
    <t>168€ régime G pour 8h.</t>
  </si>
  <si>
    <t>140€ / jour de résidence ou de représentation (y compris quand 2 rpz dans la journée)</t>
  </si>
  <si>
    <t>conv : 250€</t>
  </si>
  <si>
    <t>une ou égale à 2</t>
  </si>
  <si>
    <t>jour</t>
  </si>
  <si>
    <t>Résidence</t>
  </si>
  <si>
    <t>proposition BS SI mensualisation</t>
  </si>
  <si>
    <t>répétitions/créations</t>
  </si>
  <si>
    <t>* brut chargé = xxx€ x 1,55</t>
  </si>
  <si>
    <t>refaire avec 1,57</t>
  </si>
  <si>
    <t>* convention : un service brut chargé = 58,42x1,55 = 90,50€, donc une journée (2 services) = 181€</t>
  </si>
  <si>
    <t>DRAC recommande 34€40/h (brut non chargé) = 53€:h brut chargé</t>
  </si>
  <si>
    <t>conv : 206€</t>
  </si>
  <si>
    <t>répétition lors de la diffusion (APP diffusion)</t>
  </si>
  <si>
    <t>tarif journalier (comprend la préparation, la réalisation et le bilan)</t>
  </si>
  <si>
    <t>conv : si CDI ou CDD+4mois = 3229€/mois, soit 106€/j</t>
  </si>
  <si>
    <t>conv : 237€</t>
  </si>
  <si>
    <t>cachet/jour</t>
  </si>
  <si>
    <t>Résidence (AAP résidence)</t>
  </si>
  <si>
    <t>actions culturelles</t>
  </si>
  <si>
    <t>augmentation de 20€ (un peu au-dessus des nouveaux tarifs).</t>
  </si>
  <si>
    <t>proposition BS (brut chargé arrondi)</t>
  </si>
  <si>
    <t>part achats dans le BP TOT1</t>
  </si>
  <si>
    <t>part presta &amp; S.E dans BP TOT1</t>
  </si>
  <si>
    <t>part autres soutiens privés et sources de fin.</t>
  </si>
  <si>
    <t>part MS dans le BP TOT1</t>
  </si>
  <si>
    <t>part de la demande de la subv. de Paris dans BP TOT1</t>
  </si>
  <si>
    <t>part des sub et orga. privés de soutien à la création et diffusion. dans BP TOT1</t>
  </si>
  <si>
    <t>MS admin.</t>
  </si>
  <si>
    <t>part de la billetterie ou coproduction dans BP TOT1</t>
  </si>
  <si>
    <t>MS technique</t>
  </si>
  <si>
    <t>part des apports propres dans BP TOT1</t>
  </si>
  <si>
    <t>MS artistique</t>
  </si>
  <si>
    <t>Réalisé</t>
  </si>
  <si>
    <t>Prévisionnel</t>
  </si>
  <si>
    <t>total 2</t>
  </si>
  <si>
    <t>préciser :</t>
  </si>
  <si>
    <t>préciser</t>
  </si>
  <si>
    <t>valorisations</t>
  </si>
  <si>
    <t>total 1</t>
  </si>
  <si>
    <t>TOTAL SERVICES ET PRESTATIONS EXTERIEURES</t>
  </si>
  <si>
    <t>Services extérieurs et prestations</t>
  </si>
  <si>
    <t xml:space="preserve">préciser : </t>
  </si>
  <si>
    <t>TOTAL ACHAT</t>
  </si>
  <si>
    <t>acquis (A)/ en attente (EA) /à déposer (AD)</t>
  </si>
  <si>
    <t>Autres (préciser) :</t>
  </si>
  <si>
    <t>Crowdfounding</t>
  </si>
  <si>
    <t>Fondations (préciser) :</t>
  </si>
  <si>
    <t>Achats (consommables)</t>
  </si>
  <si>
    <t>TOTAL MASSE SALARIALE</t>
  </si>
  <si>
    <t>total masse salariale représentations</t>
  </si>
  <si>
    <t>ARTCENA</t>
  </si>
  <si>
    <t>total masse salariale répétitions</t>
  </si>
  <si>
    <t>Jeune Théâtre National (JTN)</t>
  </si>
  <si>
    <t>TOTAL ADMINISTRATION</t>
  </si>
  <si>
    <t>ONDA</t>
  </si>
  <si>
    <t>Total rémunérations (brut chargé)</t>
  </si>
  <si>
    <t>SACD</t>
  </si>
  <si>
    <t>Nombre de jours cumulés ou nombre de forfaits</t>
  </si>
  <si>
    <t>ADAMI</t>
  </si>
  <si>
    <t>Nombre de personnes</t>
  </si>
  <si>
    <t>Représentations</t>
  </si>
  <si>
    <t>SPEDIDAM</t>
  </si>
  <si>
    <t>Total des rémunérations (brut chargé)</t>
  </si>
  <si>
    <t>Organismes privés de soutien à la création et à la diffusion</t>
  </si>
  <si>
    <r>
      <t xml:space="preserve">Répétitions </t>
    </r>
    <r>
      <rPr>
        <b/>
        <sz val="11"/>
        <color rgb="FFFF0000"/>
        <rFont val="Calibri"/>
        <family val="2"/>
        <scheme val="minor"/>
      </rPr>
      <t>(dans la limite de 3 jours)</t>
    </r>
  </si>
  <si>
    <t>TOTAL REPRESENTATIONS</t>
  </si>
  <si>
    <t>Autres collectivités (préciser) :</t>
  </si>
  <si>
    <t>Région (préciser) :</t>
  </si>
  <si>
    <t>Nombre de jours cumulés ou cachets</t>
  </si>
  <si>
    <t>Nombre de technicien·ne·s</t>
  </si>
  <si>
    <t>Institut Français ou autres établissements publics</t>
  </si>
  <si>
    <t>Etat (préciser) :</t>
  </si>
  <si>
    <t>Etat (préciser ) :</t>
  </si>
  <si>
    <t xml:space="preserve">Etat (préciser DRAC, DGCA, CGET...) : </t>
  </si>
  <si>
    <t>dont artistes au plateau</t>
  </si>
  <si>
    <t>Subventions publiques fléchées sur le projet ou montant de coproduction</t>
  </si>
  <si>
    <t xml:space="preserve">Nombre d'artistes </t>
  </si>
  <si>
    <t>% de répartition et/ou montant du min. garanti</t>
  </si>
  <si>
    <t xml:space="preserve"> nombre de représentations</t>
  </si>
  <si>
    <t>TOTAL REPETITIONS</t>
  </si>
  <si>
    <t xml:space="preserve">prix moyen en € </t>
  </si>
  <si>
    <t xml:space="preserve">jauge - nb de places  </t>
  </si>
  <si>
    <t>dont montage et démontage</t>
  </si>
  <si>
    <t xml:space="preserve">% de remplissage </t>
  </si>
  <si>
    <t>Nombre de jours ou services de répétition</t>
  </si>
  <si>
    <t>Billetterie revenant à la compagnie ou coproduction : pour le prévisionnel : compléter le calcul de la manière suivante</t>
  </si>
  <si>
    <t>Quote part subventions (préciser):</t>
  </si>
  <si>
    <t>Nombre de jours cumulés ou services de répétition</t>
  </si>
  <si>
    <t>Autres apports de la compagnie (préciser)</t>
  </si>
  <si>
    <t>Apports de la compagnie (réserves)</t>
  </si>
  <si>
    <t>AD</t>
  </si>
  <si>
    <t>EA</t>
  </si>
  <si>
    <t>A</t>
  </si>
  <si>
    <r>
      <t xml:space="preserve">Répétitions </t>
    </r>
    <r>
      <rPr>
        <b/>
        <u/>
        <sz val="11"/>
        <color rgb="FFFF0000"/>
        <rFont val="Calibri"/>
        <family val="2"/>
        <scheme val="minor"/>
      </rPr>
      <t>(dans la limite de 3 jours)</t>
    </r>
  </si>
  <si>
    <t>Masse salariale
en brut chargé</t>
  </si>
  <si>
    <t>REALISES</t>
  </si>
  <si>
    <t>PREVISIONNELS</t>
  </si>
  <si>
    <t xml:space="preserve">PRODUITS </t>
  </si>
  <si>
    <t>REALISEES</t>
  </si>
  <si>
    <t>PREVISIONNELLES</t>
  </si>
  <si>
    <t>Pour calculer la masse salariale, veuillez vous reporter aux grilles de rémunérations (convention collective).
Les colonnes correspondant aux charges et produits réalisés ne sont à remplir uniquement dans le cas d'un soutien de la Ville de Paris.</t>
  </si>
  <si>
    <t>Age de la compagnie :</t>
  </si>
  <si>
    <t>Nombre de productions :</t>
  </si>
  <si>
    <t>Emergence</t>
  </si>
  <si>
    <t>Nombre de représentations parisiennes cumulées :</t>
  </si>
  <si>
    <t>Nom(s) du/des partenaire(s) :</t>
  </si>
  <si>
    <t>Nom du projet diffusé :</t>
  </si>
  <si>
    <t xml:space="preserve">Compagnie conventionnée (O/N) : </t>
  </si>
  <si>
    <t xml:space="preserve">Nom de la compagnie : </t>
  </si>
  <si>
    <t>Budget réalisé édité au :</t>
  </si>
  <si>
    <t>Conventionnement</t>
  </si>
  <si>
    <t xml:space="preserve">Budget prévisionnel édité au : </t>
  </si>
  <si>
    <t>Encart à remplir dans le cas d'un soutien de la Ville de Paris</t>
  </si>
  <si>
    <r>
      <t xml:space="preserve">Ce formulaire est à remplir numériquement </t>
    </r>
    <r>
      <rPr>
        <i/>
        <sz val="14"/>
        <color rgb="FFFF0000"/>
        <rFont val="Montserrat"/>
        <family val="3"/>
      </rPr>
      <t>après réalisation du projet,</t>
    </r>
  </si>
  <si>
    <r>
      <t xml:space="preserve"> à enregistrer dans ce format et à joindre à votre demande sur Paris Asso  </t>
    </r>
    <r>
      <rPr>
        <b/>
        <i/>
        <sz val="16"/>
        <color rgb="FFFF0000"/>
        <rFont val="Montserrat"/>
        <family val="3"/>
      </rPr>
      <t>(insérer date)</t>
    </r>
  </si>
  <si>
    <t>Nom de la compagnie</t>
  </si>
  <si>
    <t xml:space="preserve">Nom de la création : </t>
  </si>
  <si>
    <t>Équipe de la direction artistique du projet (entièrement féminine…)</t>
  </si>
  <si>
    <t>Lieu(x) de diffusion :</t>
  </si>
  <si>
    <t>Action culturelle</t>
  </si>
  <si>
    <t>Nombre d'heures de préparation :</t>
  </si>
  <si>
    <t>Nombre d'heures effectives d'action culturelle :</t>
  </si>
  <si>
    <t>Nombre de personnes mobilisées au sein de l'équipe :</t>
  </si>
  <si>
    <t>Publics et partenaires de l'action culturelle :</t>
  </si>
  <si>
    <t>Préciser si besoin :</t>
  </si>
  <si>
    <t>Montant du budget prévu hors valorisation :</t>
  </si>
  <si>
    <t>Montant du budget réalisé hors valorisation :</t>
  </si>
  <si>
    <t>Montant de la subvention initialement demandée :</t>
  </si>
  <si>
    <t>Montant de la subvention obtenue :</t>
  </si>
  <si>
    <t>Part de la subvention obtenue dans le budget réalisé hors valorisation (sous le format "X%")</t>
  </si>
  <si>
    <r>
      <rPr>
        <b/>
        <sz val="14"/>
        <rFont val="Montserrat"/>
        <family val="3"/>
      </rPr>
      <t>Répartition des personnes rémunérées</t>
    </r>
    <r>
      <rPr>
        <b/>
        <u/>
        <sz val="14"/>
        <rFont val="Montserrat"/>
        <family val="3"/>
      </rPr>
      <t xml:space="preserve">
</t>
    </r>
  </si>
  <si>
    <t>Professions artistiques</t>
  </si>
  <si>
    <t>Nombre de femmes rémunérées :</t>
  </si>
  <si>
    <t>Nombre d'hommes rémunérés :</t>
  </si>
  <si>
    <t>Nombre de personnes rémunérées ne s'identifiant à aucun de ces genres :</t>
  </si>
  <si>
    <t xml:space="preserve">Total </t>
  </si>
  <si>
    <t>Professions techniques</t>
  </si>
  <si>
    <t>Professions administratives</t>
  </si>
  <si>
    <t>Professions autres</t>
  </si>
  <si>
    <t>Souhaitez-vous apporter d'autres éléments sur ce dispositif de soutien, ou votre résidence à Paris ?</t>
  </si>
  <si>
    <t>Lieu(x) de diffusion</t>
  </si>
  <si>
    <t xml:space="preserve">
Nombre de représentations réalisées :</t>
  </si>
  <si>
    <t xml:space="preserve">Détail des dates prévues :
(du JJ/MM/AAAA au JJ/MM/AAAA)  </t>
  </si>
  <si>
    <t>Numéro de Licence entrepreneur du spectacle :</t>
  </si>
  <si>
    <t>Nom de la compagnie :</t>
  </si>
  <si>
    <t>Émergence (OUI/NON) :</t>
  </si>
  <si>
    <t>Discipline :</t>
  </si>
  <si>
    <t>Nom du/de la porteur.euse de projet :</t>
  </si>
  <si>
    <t>Équipe de la direction artistique du projet (entièrement féminine…) :</t>
  </si>
  <si>
    <t>Dates de représentations prévues :
(au format du JJ/MM/AAAA au JJ/MM/AAAA)</t>
  </si>
  <si>
    <t>Nombre de représentations prévues :</t>
  </si>
  <si>
    <t>Dates de représentations réalisées :
(au format du JJ/MM/AAAA au JJ/MM/AAAA)</t>
  </si>
  <si>
    <t>Fréquentation</t>
  </si>
  <si>
    <t>Taux de fréquentation :
(au format X%)</t>
  </si>
  <si>
    <t>Jauge moyenne de la/des salles :
(nombre de places par représentation)</t>
  </si>
  <si>
    <t>Nombre de spectateur·ices sur cette diffusion :</t>
  </si>
  <si>
    <t>Nombre de professionnel·les présent·es :</t>
  </si>
  <si>
    <t>Nombre d'invitations :</t>
  </si>
  <si>
    <t>Nombre de détaxes :</t>
  </si>
  <si>
    <t>Diffusion ultérieure</t>
  </si>
  <si>
    <t>Lieu(x) de diffusion prévu(s) :</t>
  </si>
  <si>
    <t>Objet de l'action culturelle : 
(stages, ateliers, … NB : les bords plateau ne sont pas compris dans l’action culturelle)</t>
  </si>
  <si>
    <r>
      <t xml:space="preserve">Destination : 
</t>
    </r>
    <r>
      <rPr>
        <sz val="12"/>
        <color theme="1"/>
        <rFont val="Montserrat"/>
        <family val="3"/>
      </rPr>
      <t>(</t>
    </r>
    <r>
      <rPr>
        <i/>
        <sz val="12"/>
        <color theme="1"/>
        <rFont val="Montserrat"/>
        <family val="3"/>
      </rPr>
      <t>Pour rappel, les projets jeune public sont soumis à une commission spécifique)</t>
    </r>
  </si>
  <si>
    <t>Autres critères</t>
  </si>
  <si>
    <t>Transition écologique</t>
  </si>
  <si>
    <t>Égalité F/H et genre</t>
  </si>
  <si>
    <t>Handicap</t>
  </si>
  <si>
    <t>Commentaires transition écologique</t>
  </si>
  <si>
    <t>Commentaires égalité et genre</t>
  </si>
  <si>
    <t>Commentaires handicap</t>
  </si>
  <si>
    <t>BILAN</t>
  </si>
  <si>
    <t>Présentation du projet</t>
  </si>
  <si>
    <t>Actions Culturelles</t>
  </si>
  <si>
    <t>Budget</t>
  </si>
  <si>
    <r>
      <t xml:space="preserve">Rémunération </t>
    </r>
    <r>
      <rPr>
        <b/>
        <i/>
        <sz val="16"/>
        <color theme="1"/>
        <rFont val="Calibri"/>
        <family val="2"/>
        <scheme val="minor"/>
      </rPr>
      <t>(nb de personnes)</t>
    </r>
  </si>
  <si>
    <t>ÉMERGENCE</t>
  </si>
  <si>
    <t xml:space="preserve">Nom de la création </t>
  </si>
  <si>
    <t>Discipline</t>
  </si>
  <si>
    <t>Nom de la porteur.euse du projet</t>
  </si>
  <si>
    <t>Taux de fréquentation 
(au format X%)</t>
  </si>
  <si>
    <t>Jauge moyenne de la/des salle(s)</t>
  </si>
  <si>
    <t>Nombre de spectateurices sur cette diffusion</t>
  </si>
  <si>
    <t>Nombre de professionnel·les présent·es</t>
  </si>
  <si>
    <t>Nombre d'invitations</t>
  </si>
  <si>
    <t>Nombre de détaxes</t>
  </si>
  <si>
    <t>Nombre de dates confirmées grâce à la diffusion parisienne</t>
  </si>
  <si>
    <t>Nombre d'heures de préparation</t>
  </si>
  <si>
    <t>Nombre d'heures effectives d'action culturelle</t>
  </si>
  <si>
    <t>Objet de l'action culturelle  (stages, ateliers, …)</t>
  </si>
  <si>
    <t>0 = pas d'argument</t>
  </si>
  <si>
    <t>0,5 = faible attention</t>
  </si>
  <si>
    <t>1 = attention élevée</t>
  </si>
  <si>
    <r>
      <t xml:space="preserve">Rémunération </t>
    </r>
    <r>
      <rPr>
        <b/>
        <i/>
        <sz val="18"/>
        <color theme="1"/>
        <rFont val="Calibri"/>
        <family val="2"/>
        <scheme val="minor"/>
      </rPr>
      <t>(nb de personnes)</t>
    </r>
  </si>
  <si>
    <t>Projet</t>
  </si>
  <si>
    <t>Documents demandés</t>
  </si>
  <si>
    <t>Passif</t>
  </si>
  <si>
    <t>Numéro Licence entrepreneur du spectacle :</t>
  </si>
  <si>
    <t>Equipe professionnelle titulaire d'une licence d'entrepreneur (Numéro Licence)</t>
  </si>
  <si>
    <r>
      <t xml:space="preserve">Activité principale de votre structure :
</t>
    </r>
    <r>
      <rPr>
        <i/>
        <sz val="14"/>
        <color theme="1"/>
        <rFont val="Montserrat"/>
        <family val="3"/>
      </rPr>
      <t>(une seule possibilité)</t>
    </r>
  </si>
  <si>
    <t>Votre projet a-t-il déjà été diffusé à Paris ?</t>
  </si>
  <si>
    <t>Si oui, préciser le nombre de dates :</t>
  </si>
  <si>
    <t>Dossier complet ?</t>
  </si>
  <si>
    <t>Émergence (O/N)</t>
  </si>
  <si>
    <r>
      <t xml:space="preserve">Dates de diffusion prévues
</t>
    </r>
    <r>
      <rPr>
        <sz val="12"/>
        <color theme="1"/>
        <rFont val="Calibri"/>
        <family val="2"/>
        <scheme val="minor"/>
      </rPr>
      <t>(au format du JJ/MM/AAAA au JJ/MM/AAAA)</t>
    </r>
  </si>
  <si>
    <t>Nombre de représentations prévus</t>
  </si>
  <si>
    <r>
      <t xml:space="preserve">Dates de diffusion réalisées
</t>
    </r>
    <r>
      <rPr>
        <sz val="12"/>
        <color theme="1"/>
        <rFont val="Calibri"/>
        <family val="2"/>
        <scheme val="minor"/>
      </rPr>
      <t>(au format du JJ/MM/AAAA au JJ/MM/AAAA)</t>
    </r>
  </si>
  <si>
    <t>Nombre de représentations réalisés</t>
  </si>
  <si>
    <t>Nombre de dates éventuellement confirmées grâce à cette diffusion parisienne :</t>
  </si>
  <si>
    <r>
      <t xml:space="preserve">Si oui, combien de dates ?
</t>
    </r>
    <r>
      <rPr>
        <i/>
        <sz val="11"/>
        <color theme="1"/>
        <rFont val="Calibri"/>
        <family val="2"/>
        <scheme val="minor"/>
      </rPr>
      <t>(vérifier si au-delà de 3 dates )</t>
    </r>
  </si>
  <si>
    <t>Total du nombre de personnes rémunérées :</t>
  </si>
  <si>
    <t>Total du nombre de personnes rémunérées</t>
  </si>
  <si>
    <t>Équipe et personnes associées au projet</t>
  </si>
  <si>
    <r>
      <rPr>
        <b/>
        <u/>
        <sz val="14"/>
        <color rgb="FFFF0000"/>
        <rFont val="Montserrat"/>
        <family val="3"/>
      </rPr>
      <t>BILAN</t>
    </r>
    <r>
      <rPr>
        <b/>
        <u/>
        <sz val="14"/>
        <rFont val="Montserrat"/>
        <family val="3"/>
      </rPr>
      <t xml:space="preserve"> D’AIDE À LA DIFFUSION D’ŒUVRES DANS LE DOMAINE DU SPECTACLE VIVANT (HORS MUSIQUE)</t>
    </r>
  </si>
  <si>
    <t>Admin + com (20%)</t>
  </si>
  <si>
    <t>Admin et com : ils doivent être supprimés du tableau vert pour ensuite être calculés automatiquement (E63) sur la base de 20% du budget global. En revanche, si le montant des frais d'admin et de com sont inférieurs aux 20%, reprendre sur cette ligne 63 le cumul du budget initial en com et admin.</t>
  </si>
  <si>
    <r>
      <t xml:space="preserve">Ce formulaire est à remplir numériquement, à enregistrer dans ce format et à joindre à votre demande sur Paris Asso désormais renommé Paris Subventions </t>
    </r>
    <r>
      <rPr>
        <b/>
        <i/>
        <sz val="16"/>
        <color rgb="FFFF0000"/>
        <rFont val="Montserrat"/>
        <family val="3"/>
      </rPr>
      <t>le lundi 14 septembre 2026 au plus tard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</si>
</sst>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\ _€"/>
    <numFmt numFmtId="166" formatCode="_-* #,##0.00\ [$€-40C]_-;\-* #,##0.00\ [$€-40C]_-;_-* &quot;-&quot;??\ [$€-40C]_-;_-@_-"/>
    <numFmt numFmtId="167" formatCode="#,##0.00\ &quot;€&quot;"/>
    <numFmt numFmtId="168" formatCode="0.0"/>
    <numFmt numFmtId="169" formatCode="0.0000"/>
    <numFmt numFmtId="170" formatCode="_-* #,##0\ &quot;€&quot;_-;\-* #,##0\ &quot;€&quot;_-;_-* &quot;-&quot;??\ &quot;€&quot;_-;_-@_-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20"/>
      <color theme="1"/>
      <name val="Wingdings 2"/>
      <family val="1"/>
      <charset val="2"/>
    </font>
    <font>
      <sz val="14"/>
      <name val="Montserrat"/>
      <family val="3"/>
    </font>
    <font>
      <sz val="12"/>
      <color theme="1"/>
      <name val="Montserrat"/>
      <family val="3"/>
    </font>
    <font>
      <i/>
      <sz val="12"/>
      <color theme="1"/>
      <name val="Montserrat"/>
      <family val="3"/>
    </font>
    <font>
      <sz val="12"/>
      <name val="Montserrat"/>
      <family val="3"/>
    </font>
    <font>
      <i/>
      <sz val="12"/>
      <name val="Montserrat"/>
      <family val="3"/>
    </font>
    <font>
      <b/>
      <i/>
      <sz val="14"/>
      <color theme="1"/>
      <name val="Montserrat"/>
      <family val="3"/>
    </font>
    <font>
      <b/>
      <i/>
      <sz val="12"/>
      <name val="Montserrat"/>
      <family val="3"/>
    </font>
    <font>
      <b/>
      <sz val="12"/>
      <color theme="1"/>
      <name val="Montserrat"/>
      <family val="3"/>
    </font>
    <font>
      <sz val="14"/>
      <color theme="1"/>
      <name val="Calibri"/>
      <family val="2"/>
      <scheme val="minor"/>
    </font>
    <font>
      <sz val="14"/>
      <color theme="1"/>
      <name val="Montserrat"/>
      <family val="3"/>
    </font>
    <font>
      <i/>
      <sz val="14"/>
      <color theme="1"/>
      <name val="Montserrat"/>
      <family val="3"/>
    </font>
    <font>
      <b/>
      <sz val="14"/>
      <color theme="1"/>
      <name val="Montserrat"/>
      <family val="3"/>
    </font>
    <font>
      <b/>
      <sz val="16"/>
      <color theme="1"/>
      <name val="Montserrat"/>
      <family val="3"/>
    </font>
    <font>
      <b/>
      <sz val="14"/>
      <name val="Montserrat"/>
      <family val="3"/>
    </font>
    <font>
      <b/>
      <sz val="16"/>
      <name val="Montserrat"/>
      <family val="3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name val="Montserrat"/>
      <family val="3"/>
    </font>
    <font>
      <b/>
      <u/>
      <sz val="14"/>
      <color theme="1"/>
      <name val="Montserrat"/>
      <family val="3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rgb="FFFF0000"/>
      <name val="Montserrat"/>
      <family val="3"/>
    </font>
    <font>
      <b/>
      <i/>
      <sz val="16"/>
      <color theme="1"/>
      <name val="Montserrat"/>
      <family val="3"/>
    </font>
    <font>
      <b/>
      <sz val="18"/>
      <color theme="1"/>
      <name val="Montserrat"/>
      <family val="3"/>
    </font>
    <font>
      <b/>
      <i/>
      <u/>
      <sz val="16"/>
      <color theme="1"/>
      <name val="Montserrat"/>
      <family val="3"/>
    </font>
    <font>
      <i/>
      <sz val="16"/>
      <color theme="1"/>
      <name val="Montserrat"/>
      <family val="3"/>
    </font>
    <font>
      <i/>
      <sz val="14"/>
      <name val="Montserrat"/>
      <family val="3"/>
    </font>
    <font>
      <b/>
      <i/>
      <sz val="16"/>
      <color rgb="FFFF0000"/>
      <name val="Montserrat"/>
      <family val="3"/>
    </font>
    <font>
      <b/>
      <sz val="20"/>
      <color theme="1"/>
      <name val="Calibri Light"/>
      <family val="2"/>
      <scheme val="major"/>
    </font>
    <font>
      <sz val="11"/>
      <color theme="0" tint="-0.14999847407452621"/>
      <name val="Calibri"/>
      <family val="2"/>
      <scheme val="minor"/>
    </font>
    <font>
      <sz val="11"/>
      <color theme="1"/>
      <name val="Bahnschrift Condensed"/>
      <family val="2"/>
    </font>
    <font>
      <sz val="11"/>
      <color theme="0"/>
      <name val="Bahnschrift Condensed"/>
      <family val="2"/>
    </font>
    <font>
      <b/>
      <sz val="11"/>
      <color theme="0"/>
      <name val="Bahnschrift Condensed"/>
      <family val="2"/>
    </font>
    <font>
      <sz val="11"/>
      <name val="Bahnschrift Condensed"/>
      <family val="2"/>
    </font>
    <font>
      <sz val="10"/>
      <color theme="1"/>
      <name val="Bahnschrift Condensed"/>
      <family val="2"/>
    </font>
    <font>
      <b/>
      <sz val="11"/>
      <color theme="1"/>
      <name val="Bahnschrift Condensed"/>
      <family val="2"/>
    </font>
    <font>
      <sz val="11"/>
      <color rgb="FFFF0000"/>
      <name val="Bahnschrift Condensed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4"/>
      <color rgb="FFFF0000"/>
      <name val="Montserrat"/>
      <family val="3"/>
    </font>
    <font>
      <b/>
      <sz val="20"/>
      <color theme="0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2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4"/>
      <color rgb="FFFF0000"/>
      <name val="Montserrat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9FF7"/>
        <bgColor indexed="64"/>
      </patternFill>
    </fill>
    <fill>
      <patternFill patternType="solid">
        <fgColor rgb="FFED59F1"/>
        <bgColor indexed="64"/>
      </patternFill>
    </fill>
    <fill>
      <patternFill patternType="solid">
        <fgColor rgb="FFFAC9FB"/>
        <bgColor indexed="64"/>
      </patternFill>
    </fill>
    <fill>
      <patternFill patternType="solid">
        <fgColor rgb="FFFFDB6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1" tint="4.9989318521683403E-2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 tint="4.9989318521683403E-2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1" tint="4.9989318521683403E-2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 tint="4.9989318521683403E-2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theme="1" tint="4.9989318521683403E-2"/>
      </top>
      <bottom style="medium">
        <color indexed="64"/>
      </bottom>
      <diagonal/>
    </border>
    <border>
      <left style="medium">
        <color indexed="64"/>
      </left>
      <right/>
      <top style="double">
        <color theme="1" tint="4.9989318521683403E-2"/>
      </top>
      <bottom style="medium">
        <color indexed="64"/>
      </bottom>
      <diagonal/>
    </border>
    <border>
      <left/>
      <right style="medium">
        <color indexed="64"/>
      </right>
      <top style="double">
        <color theme="1" tint="4.9989318521683403E-2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 tint="4.9989318521683403E-2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672">
    <xf numFmtId="0" fontId="0" fillId="0" borderId="0" xfId="0"/>
    <xf numFmtId="0" fontId="4" fillId="2" borderId="0" xfId="0" applyFont="1" applyFill="1" applyBorder="1" applyAlignment="1">
      <alignment horizontal="center" vertical="center" wrapText="1" shrinkToFit="1"/>
    </xf>
    <xf numFmtId="49" fontId="5" fillId="2" borderId="0" xfId="0" applyNumberFormat="1" applyFont="1" applyFill="1" applyBorder="1" applyAlignment="1">
      <alignment horizontal="centerContinuous" vertical="center" wrapText="1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centerContinuous" vertical="center" wrapText="1" shrinkToFit="1"/>
    </xf>
    <xf numFmtId="0" fontId="5" fillId="2" borderId="0" xfId="0" applyFont="1" applyFill="1" applyBorder="1" applyAlignment="1">
      <alignment horizontal="center" vertical="center" wrapText="1" shrinkToFit="1"/>
    </xf>
    <xf numFmtId="14" fontId="0" fillId="2" borderId="0" xfId="0" applyNumberFormat="1" applyFont="1" applyFill="1" applyBorder="1" applyAlignment="1">
      <alignment horizontal="centerContinuous" vertical="center" wrapText="1" shrinkToFit="1"/>
    </xf>
    <xf numFmtId="164" fontId="0" fillId="2" borderId="0" xfId="0" applyNumberFormat="1" applyFont="1" applyFill="1" applyBorder="1" applyAlignment="1">
      <alignment horizontal="centerContinuous" vertical="center" wrapText="1" shrinkToFit="1"/>
    </xf>
    <xf numFmtId="0" fontId="0" fillId="2" borderId="0" xfId="0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164" fontId="0" fillId="0" borderId="1" xfId="0" applyNumberFormat="1" applyFont="1" applyFill="1" applyBorder="1" applyAlignment="1">
      <alignment horizontal="center" vertical="center" wrapText="1" shrinkToFit="1"/>
    </xf>
    <xf numFmtId="9" fontId="0" fillId="0" borderId="1" xfId="0" applyNumberFormat="1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wrapText="1" shrinkToFit="1"/>
    </xf>
    <xf numFmtId="49" fontId="0" fillId="2" borderId="2" xfId="0" applyNumberFormat="1" applyFont="1" applyFill="1" applyBorder="1" applyAlignment="1">
      <alignment horizontal="centerContinuous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Continuous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14" fontId="0" fillId="2" borderId="2" xfId="0" applyNumberFormat="1" applyFont="1" applyFill="1" applyBorder="1" applyAlignment="1">
      <alignment horizontal="centerContinuous" vertical="center" wrapText="1" shrinkToFit="1"/>
    </xf>
    <xf numFmtId="164" fontId="0" fillId="2" borderId="2" xfId="0" applyNumberFormat="1" applyFont="1" applyFill="1" applyBorder="1" applyAlignment="1">
      <alignment horizontal="centerContinuous" vertical="center" wrapText="1" shrinkToFit="1"/>
    </xf>
    <xf numFmtId="0" fontId="0" fillId="2" borderId="2" xfId="0" applyFont="1" applyFill="1" applyBorder="1" applyAlignment="1">
      <alignment horizontal="left" vertical="center" wrapText="1" shrinkToFit="1"/>
    </xf>
    <xf numFmtId="49" fontId="5" fillId="9" borderId="6" xfId="0" applyNumberFormat="1" applyFont="1" applyFill="1" applyBorder="1" applyAlignment="1">
      <alignment horizontal="center" vertical="center" wrapText="1" shrinkToFit="1"/>
    </xf>
    <xf numFmtId="14" fontId="5" fillId="9" borderId="6" xfId="0" applyNumberFormat="1" applyFont="1" applyFill="1" applyBorder="1" applyAlignment="1">
      <alignment horizontal="center" vertical="center" wrapText="1" shrinkToFit="1"/>
    </xf>
    <xf numFmtId="164" fontId="5" fillId="9" borderId="6" xfId="0" applyNumberFormat="1" applyFont="1" applyFill="1" applyBorder="1" applyAlignment="1">
      <alignment horizontal="center" vertical="center" wrapText="1" shrinkToFit="1"/>
    </xf>
    <xf numFmtId="0" fontId="5" fillId="9" borderId="6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indent="1"/>
    </xf>
    <xf numFmtId="0" fontId="25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right" vertical="center" indent="1"/>
    </xf>
    <xf numFmtId="0" fontId="28" fillId="0" borderId="0" xfId="0" applyFont="1" applyAlignment="1">
      <alignment horizontal="right" vertical="center" indent="1"/>
    </xf>
    <xf numFmtId="0" fontId="27" fillId="0" borderId="0" xfId="0" applyFont="1" applyAlignment="1">
      <alignment horizontal="right" vertical="center" wrapText="1" indent="1"/>
    </xf>
    <xf numFmtId="0" fontId="27" fillId="0" borderId="0" xfId="0" applyFont="1" applyAlignment="1">
      <alignment vertical="center"/>
    </xf>
    <xf numFmtId="0" fontId="18" fillId="0" borderId="0" xfId="0" applyFont="1" applyAlignment="1">
      <alignment horizontal="right" vertical="center" wrapText="1" indent="1"/>
    </xf>
    <xf numFmtId="0" fontId="27" fillId="0" borderId="0" xfId="0" applyFont="1" applyFill="1" applyAlignment="1">
      <alignment horizontal="right" vertical="center" indent="1"/>
    </xf>
    <xf numFmtId="0" fontId="18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5" fillId="8" borderId="0" xfId="0" applyFont="1" applyFill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9" fillId="7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 indent="1"/>
    </xf>
    <xf numFmtId="0" fontId="0" fillId="0" borderId="0" xfId="0" applyAlignment="1">
      <alignment vertical="top"/>
    </xf>
    <xf numFmtId="0" fontId="19" fillId="0" borderId="0" xfId="0" applyFont="1" applyFill="1" applyAlignment="1">
      <alignment horizontal="left" vertical="top" indent="1"/>
    </xf>
    <xf numFmtId="0" fontId="38" fillId="0" borderId="0" xfId="0" applyFont="1" applyAlignment="1">
      <alignment vertical="center"/>
    </xf>
    <xf numFmtId="0" fontId="19" fillId="10" borderId="0" xfId="0" applyFont="1" applyFill="1" applyAlignment="1" applyProtection="1">
      <alignment horizontal="left" vertical="center" indent="1"/>
      <protection locked="0"/>
    </xf>
    <xf numFmtId="0" fontId="19" fillId="10" borderId="0" xfId="0" applyFont="1" applyFill="1" applyAlignment="1" applyProtection="1">
      <alignment horizontal="left" vertical="top" wrapText="1" indent="1"/>
      <protection locked="0"/>
    </xf>
    <xf numFmtId="0" fontId="19" fillId="10" borderId="0" xfId="0" applyFont="1" applyFill="1" applyAlignment="1" applyProtection="1">
      <alignment horizontal="left" vertical="top" indent="1"/>
      <protection locked="0"/>
    </xf>
    <xf numFmtId="0" fontId="19" fillId="11" borderId="0" xfId="0" applyFont="1" applyFill="1" applyAlignment="1" applyProtection="1">
      <alignment horizontal="left" vertical="top" indent="1"/>
      <protection locked="0"/>
    </xf>
    <xf numFmtId="0" fontId="33" fillId="10" borderId="0" xfId="3" applyFill="1" applyAlignment="1" applyProtection="1">
      <alignment horizontal="left" vertical="center" indent="1"/>
      <protection locked="0"/>
    </xf>
    <xf numFmtId="44" fontId="19" fillId="10" borderId="0" xfId="1" applyFont="1" applyFill="1" applyAlignment="1" applyProtection="1">
      <alignment horizontal="left" vertical="center" indent="1"/>
      <protection locked="0"/>
    </xf>
    <xf numFmtId="9" fontId="19" fillId="10" borderId="0" xfId="2" applyNumberFormat="1" applyFont="1" applyFill="1" applyAlignment="1" applyProtection="1">
      <alignment horizontal="right" vertical="center" indent="1"/>
    </xf>
    <xf numFmtId="0" fontId="0" fillId="0" borderId="0" xfId="0" applyAlignment="1">
      <alignment horizontal="center" vertical="center"/>
    </xf>
    <xf numFmtId="0" fontId="40" fillId="7" borderId="0" xfId="0" applyFont="1" applyFill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0" fillId="7" borderId="0" xfId="0" applyFont="1" applyFill="1" applyAlignment="1">
      <alignment horizontal="center" vertical="center" wrapText="1"/>
    </xf>
    <xf numFmtId="0" fontId="35" fillId="7" borderId="0" xfId="0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" fillId="10" borderId="0" xfId="3" applyFont="1" applyFill="1" applyAlignment="1" applyProtection="1">
      <alignment horizontal="left" vertical="center" indent="1"/>
      <protection locked="0"/>
    </xf>
    <xf numFmtId="0" fontId="0" fillId="0" borderId="0" xfId="0" applyFont="1" applyAlignment="1">
      <alignment vertical="center"/>
    </xf>
    <xf numFmtId="0" fontId="21" fillId="10" borderId="0" xfId="0" applyFont="1" applyFill="1" applyAlignment="1" applyProtection="1">
      <alignment horizontal="left" vertical="top" wrapText="1" indent="1"/>
      <protection locked="0"/>
    </xf>
    <xf numFmtId="0" fontId="3" fillId="0" borderId="0" xfId="0" applyFont="1" applyAlignment="1">
      <alignment horizontal="right" vertical="center"/>
    </xf>
    <xf numFmtId="44" fontId="19" fillId="0" borderId="0" xfId="1" applyFont="1" applyFill="1" applyAlignment="1" applyProtection="1">
      <alignment horizontal="left" vertical="center" indent="1"/>
      <protection locked="0"/>
    </xf>
    <xf numFmtId="0" fontId="34" fillId="2" borderId="1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47" fillId="2" borderId="0" xfId="0" applyFont="1" applyFill="1" applyAlignment="1">
      <alignment vertical="center"/>
    </xf>
    <xf numFmtId="0" fontId="48" fillId="0" borderId="0" xfId="0" applyFont="1"/>
    <xf numFmtId="166" fontId="49" fillId="12" borderId="1" xfId="0" applyNumberFormat="1" applyFont="1" applyFill="1" applyBorder="1"/>
    <xf numFmtId="166" fontId="51" fillId="13" borderId="19" xfId="0" applyNumberFormat="1" applyFont="1" applyFill="1" applyBorder="1"/>
    <xf numFmtId="0" fontId="48" fillId="13" borderId="22" xfId="0" applyFont="1" applyFill="1" applyBorder="1" applyAlignment="1">
      <alignment horizontal="center" vertical="center" wrapText="1"/>
    </xf>
    <xf numFmtId="166" fontId="50" fillId="14" borderId="1" xfId="0" applyNumberFormat="1" applyFont="1" applyFill="1" applyBorder="1"/>
    <xf numFmtId="166" fontId="48" fillId="15" borderId="1" xfId="0" applyNumberFormat="1" applyFont="1" applyFill="1" applyBorder="1"/>
    <xf numFmtId="166" fontId="48" fillId="0" borderId="1" xfId="0" applyNumberFormat="1" applyFont="1" applyBorder="1"/>
    <xf numFmtId="0" fontId="48" fillId="0" borderId="1" xfId="0" applyFont="1" applyBorder="1"/>
    <xf numFmtId="0" fontId="48" fillId="6" borderId="27" xfId="0" applyFont="1" applyFill="1" applyBorder="1" applyAlignment="1">
      <alignment horizontal="center" vertical="center" wrapText="1"/>
    </xf>
    <xf numFmtId="2" fontId="52" fillId="0" borderId="1" xfId="0" applyNumberFormat="1" applyFont="1" applyBorder="1"/>
    <xf numFmtId="2" fontId="53" fillId="0" borderId="1" xfId="0" applyNumberFormat="1" applyFont="1" applyBorder="1"/>
    <xf numFmtId="1" fontId="48" fillId="0" borderId="1" xfId="0" applyNumberFormat="1" applyFont="1" applyBorder="1"/>
    <xf numFmtId="0" fontId="48" fillId="16" borderId="1" xfId="0" applyFont="1" applyFill="1" applyBorder="1"/>
    <xf numFmtId="0" fontId="48" fillId="0" borderId="1" xfId="0" applyFont="1" applyBorder="1" applyAlignment="1"/>
    <xf numFmtId="0" fontId="48" fillId="0" borderId="1" xfId="0" applyFont="1" applyBorder="1" applyAlignment="1">
      <alignment vertical="center"/>
    </xf>
    <xf numFmtId="44" fontId="48" fillId="11" borderId="1" xfId="1" applyFont="1" applyFill="1" applyBorder="1" applyAlignment="1">
      <alignment horizontal="center"/>
    </xf>
    <xf numFmtId="0" fontId="48" fillId="11" borderId="1" xfId="0" applyFont="1" applyFill="1" applyBorder="1" applyAlignment="1">
      <alignment horizontal="center"/>
    </xf>
    <xf numFmtId="0" fontId="48" fillId="10" borderId="1" xfId="0" applyFont="1" applyFill="1" applyBorder="1" applyAlignment="1">
      <alignment horizontal="center"/>
    </xf>
    <xf numFmtId="166" fontId="48" fillId="16" borderId="1" xfId="0" applyNumberFormat="1" applyFont="1" applyFill="1" applyBorder="1"/>
    <xf numFmtId="0" fontId="48" fillId="16" borderId="1" xfId="0" applyFont="1" applyFill="1" applyBorder="1" applyAlignment="1"/>
    <xf numFmtId="166" fontId="48" fillId="10" borderId="1" xfId="0" applyNumberFormat="1" applyFont="1" applyFill="1" applyBorder="1" applyAlignment="1">
      <alignment horizontal="center"/>
    </xf>
    <xf numFmtId="166" fontId="48" fillId="11" borderId="1" xfId="0" applyNumberFormat="1" applyFont="1" applyFill="1" applyBorder="1" applyAlignment="1">
      <alignment horizontal="center"/>
    </xf>
    <xf numFmtId="166" fontId="54" fillId="11" borderId="1" xfId="0" applyNumberFormat="1" applyFont="1" applyFill="1" applyBorder="1" applyAlignment="1">
      <alignment horizontal="center"/>
    </xf>
    <xf numFmtId="166" fontId="54" fillId="10" borderId="1" xfId="0" applyNumberFormat="1" applyFont="1" applyFill="1" applyBorder="1" applyAlignment="1">
      <alignment horizontal="center"/>
    </xf>
    <xf numFmtId="1" fontId="48" fillId="10" borderId="1" xfId="0" applyNumberFormat="1" applyFont="1" applyFill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53" fillId="0" borderId="1" xfId="0" applyFont="1" applyBorder="1"/>
    <xf numFmtId="2" fontId="53" fillId="0" borderId="0" xfId="0" applyNumberFormat="1" applyFont="1"/>
    <xf numFmtId="0" fontId="48" fillId="2" borderId="1" xfId="0" applyFont="1" applyFill="1" applyBorder="1"/>
    <xf numFmtId="2" fontId="48" fillId="0" borderId="1" xfId="0" applyNumberFormat="1" applyFont="1" applyBorder="1" applyAlignment="1">
      <alignment vertical="center"/>
    </xf>
    <xf numFmtId="44" fontId="48" fillId="11" borderId="1" xfId="1" applyNumberFormat="1" applyFont="1" applyFill="1" applyBorder="1" applyAlignment="1">
      <alignment horizontal="center"/>
    </xf>
    <xf numFmtId="1" fontId="48" fillId="11" borderId="1" xfId="0" applyNumberFormat="1" applyFont="1" applyFill="1" applyBorder="1" applyAlignment="1">
      <alignment horizontal="center"/>
    </xf>
    <xf numFmtId="2" fontId="48" fillId="0" borderId="1" xfId="0" applyNumberFormat="1" applyFont="1" applyBorder="1" applyAlignment="1"/>
    <xf numFmtId="1" fontId="48" fillId="0" borderId="1" xfId="0" applyNumberFormat="1" applyFont="1" applyBorder="1" applyAlignment="1">
      <alignment vertical="center"/>
    </xf>
    <xf numFmtId="44" fontId="48" fillId="10" borderId="1" xfId="0" applyNumberFormat="1" applyFont="1" applyFill="1" applyBorder="1" applyAlignment="1">
      <alignment horizontal="center"/>
    </xf>
    <xf numFmtId="44" fontId="48" fillId="11" borderId="1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8" fontId="0" fillId="2" borderId="0" xfId="0" applyNumberFormat="1" applyFill="1" applyAlignment="1">
      <alignment vertical="center" wrapText="1"/>
    </xf>
    <xf numFmtId="8" fontId="0" fillId="2" borderId="0" xfId="0" applyNumberFormat="1" applyFill="1" applyBorder="1" applyAlignment="1">
      <alignment vertical="center" wrapText="1"/>
    </xf>
    <xf numFmtId="6" fontId="0" fillId="13" borderId="31" xfId="0" applyNumberFormat="1" applyFill="1" applyBorder="1" applyAlignment="1">
      <alignment vertical="center" wrapText="1"/>
    </xf>
    <xf numFmtId="8" fontId="0" fillId="2" borderId="32" xfId="0" applyNumberFormat="1" applyFill="1" applyBorder="1" applyAlignment="1">
      <alignment vertical="center" wrapText="1"/>
    </xf>
    <xf numFmtId="0" fontId="0" fillId="2" borderId="33" xfId="0" applyFill="1" applyBorder="1" applyAlignment="1">
      <alignment vertical="center" wrapText="1"/>
    </xf>
    <xf numFmtId="8" fontId="0" fillId="2" borderId="0" xfId="0" applyNumberFormat="1" applyFill="1" applyAlignment="1">
      <alignment horizontal="center" vertical="center" wrapText="1"/>
    </xf>
    <xf numFmtId="8" fontId="0" fillId="2" borderId="0" xfId="0" applyNumberFormat="1" applyFill="1" applyBorder="1" applyAlignment="1">
      <alignment horizontal="left" vertical="center" wrapText="1"/>
    </xf>
    <xf numFmtId="6" fontId="0" fillId="13" borderId="34" xfId="0" applyNumberFormat="1" applyFill="1" applyBorder="1" applyAlignment="1">
      <alignment horizontal="right" vertical="center" wrapText="1"/>
    </xf>
    <xf numFmtId="8" fontId="0" fillId="2" borderId="1" xfId="0" applyNumberFormat="1" applyFill="1" applyBorder="1" applyAlignment="1">
      <alignment vertical="center" wrapText="1"/>
    </xf>
    <xf numFmtId="0" fontId="0" fillId="2" borderId="35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13" borderId="19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8" fillId="2" borderId="0" xfId="0" applyFont="1" applyFill="1" applyAlignment="1">
      <alignment horizontal="left" vertical="center" wrapText="1"/>
    </xf>
    <xf numFmtId="6" fontId="0" fillId="2" borderId="31" xfId="0" applyNumberFormat="1" applyFill="1" applyBorder="1" applyAlignment="1">
      <alignment horizontal="center" vertical="center" wrapText="1"/>
    </xf>
    <xf numFmtId="6" fontId="2" fillId="2" borderId="33" xfId="0" applyNumberFormat="1" applyFont="1" applyFill="1" applyBorder="1" applyAlignment="1">
      <alignment horizontal="center" vertical="center" wrapText="1"/>
    </xf>
    <xf numFmtId="6" fontId="0" fillId="2" borderId="0" xfId="0" applyNumberForma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0" fillId="2" borderId="33" xfId="0" applyFill="1" applyBorder="1" applyAlignment="1">
      <alignment horizontal="left" vertical="center" wrapText="1"/>
    </xf>
    <xf numFmtId="6" fontId="0" fillId="2" borderId="39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6" fontId="0" fillId="2" borderId="39" xfId="0" applyNumberForma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0" fillId="2" borderId="40" xfId="0" applyFill="1" applyBorder="1" applyAlignment="1">
      <alignment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vertical="center" wrapText="1"/>
    </xf>
    <xf numFmtId="164" fontId="0" fillId="2" borderId="0" xfId="0" applyNumberForma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6" fontId="38" fillId="2" borderId="0" xfId="0" applyNumberFormat="1" applyFont="1" applyFill="1" applyBorder="1" applyAlignment="1">
      <alignment horizontal="center" vertical="center" wrapText="1"/>
    </xf>
    <xf numFmtId="6" fontId="0" fillId="2" borderId="37" xfId="0" applyNumberForma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2" fontId="0" fillId="2" borderId="0" xfId="0" applyNumberFormat="1" applyFill="1" applyAlignment="1">
      <alignment vertical="center" wrapText="1"/>
    </xf>
    <xf numFmtId="2" fontId="56" fillId="0" borderId="0" xfId="0" applyNumberFormat="1" applyFont="1" applyAlignment="1">
      <alignment vertical="center" wrapText="1"/>
    </xf>
    <xf numFmtId="1" fontId="0" fillId="0" borderId="0" xfId="0" applyNumberFormat="1" applyAlignment="1">
      <alignment vertical="center" wrapText="1"/>
    </xf>
    <xf numFmtId="1" fontId="0" fillId="2" borderId="0" xfId="0" applyNumberFormat="1" applyFill="1" applyBorder="1" applyAlignment="1">
      <alignment horizontal="right" vertical="center" wrapText="1"/>
    </xf>
    <xf numFmtId="1" fontId="0" fillId="0" borderId="0" xfId="0" applyNumberFormat="1" applyAlignment="1">
      <alignment horizontal="right" vertical="center" wrapText="1"/>
    </xf>
    <xf numFmtId="2" fontId="0" fillId="0" borderId="0" xfId="0" applyNumberFormat="1" applyAlignment="1">
      <alignment horizontal="left" vertical="center" wrapText="1"/>
    </xf>
    <xf numFmtId="2" fontId="0" fillId="2" borderId="0" xfId="0" applyNumberFormat="1" applyFill="1" applyBorder="1" applyAlignment="1">
      <alignment vertical="center" wrapText="1"/>
    </xf>
    <xf numFmtId="2" fontId="0" fillId="2" borderId="0" xfId="0" applyNumberFormat="1" applyFill="1" applyBorder="1" applyAlignment="1">
      <alignment horizontal="left" vertical="center" wrapText="1"/>
    </xf>
    <xf numFmtId="2" fontId="56" fillId="2" borderId="0" xfId="0" applyNumberFormat="1" applyFont="1" applyFill="1" applyAlignment="1">
      <alignment vertical="center" wrapText="1"/>
    </xf>
    <xf numFmtId="1" fontId="0" fillId="2" borderId="0" xfId="0" applyNumberFormat="1" applyFill="1" applyAlignment="1">
      <alignment vertical="center" wrapText="1"/>
    </xf>
    <xf numFmtId="2" fontId="8" fillId="2" borderId="0" xfId="0" applyNumberFormat="1" applyFont="1" applyFill="1" applyBorder="1" applyAlignment="1">
      <alignment horizontal="left" vertical="center" wrapText="1"/>
    </xf>
    <xf numFmtId="2" fontId="0" fillId="2" borderId="0" xfId="0" applyNumberForma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2" fontId="56" fillId="2" borderId="0" xfId="0" applyNumberFormat="1" applyFont="1" applyFill="1" applyBorder="1" applyAlignment="1">
      <alignment vertical="center" wrapText="1"/>
    </xf>
    <xf numFmtId="1" fontId="0" fillId="2" borderId="0" xfId="0" applyNumberFormat="1" applyFill="1" applyBorder="1" applyAlignment="1">
      <alignment vertical="center" wrapText="1"/>
    </xf>
    <xf numFmtId="9" fontId="0" fillId="2" borderId="0" xfId="0" applyNumberFormat="1" applyFill="1" applyBorder="1" applyAlignment="1">
      <alignment vertical="center" wrapText="1"/>
    </xf>
    <xf numFmtId="9" fontId="56" fillId="2" borderId="0" xfId="0" applyNumberFormat="1" applyFont="1" applyFill="1" applyBorder="1" applyAlignment="1">
      <alignment vertical="center" wrapText="1"/>
    </xf>
    <xf numFmtId="1" fontId="16" fillId="2" borderId="0" xfId="0" applyNumberFormat="1" applyFont="1" applyFill="1" applyBorder="1" applyAlignment="1">
      <alignment horizontal="center" vertical="center"/>
    </xf>
    <xf numFmtId="2" fontId="56" fillId="2" borderId="0" xfId="0" applyNumberFormat="1" applyFont="1" applyFill="1" applyBorder="1" applyAlignment="1">
      <alignment horizontal="center" vertical="center" wrapText="1"/>
    </xf>
    <xf numFmtId="1" fontId="0" fillId="2" borderId="0" xfId="0" applyNumberFormat="1" applyFon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vertical="center" wrapText="1"/>
    </xf>
    <xf numFmtId="9" fontId="0" fillId="0" borderId="1" xfId="0" applyNumberFormat="1" applyFont="1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9" fontId="0" fillId="2" borderId="1" xfId="0" applyNumberFormat="1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left" vertical="center" wrapText="1"/>
    </xf>
    <xf numFmtId="164" fontId="0" fillId="2" borderId="1" xfId="0" applyNumberForma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right" vertical="center" wrapText="1"/>
    </xf>
    <xf numFmtId="1" fontId="10" fillId="2" borderId="0" xfId="0" applyNumberFormat="1" applyFont="1" applyFill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horizontal="right" vertical="center" wrapText="1"/>
    </xf>
    <xf numFmtId="2" fontId="0" fillId="17" borderId="43" xfId="0" applyNumberFormat="1" applyFill="1" applyBorder="1" applyAlignment="1">
      <alignment vertical="center" wrapText="1"/>
    </xf>
    <xf numFmtId="2" fontId="0" fillId="17" borderId="44" xfId="0" applyNumberFormat="1" applyFont="1" applyFill="1" applyBorder="1" applyAlignment="1">
      <alignment vertical="center" wrapText="1"/>
    </xf>
    <xf numFmtId="1" fontId="0" fillId="17" borderId="43" xfId="0" applyNumberFormat="1" applyFill="1" applyBorder="1" applyAlignment="1">
      <alignment vertical="center" wrapText="1"/>
    </xf>
    <xf numFmtId="1" fontId="0" fillId="17" borderId="43" xfId="0" applyNumberFormat="1" applyFill="1" applyBorder="1" applyAlignment="1">
      <alignment horizontal="right" vertical="center" wrapText="1"/>
    </xf>
    <xf numFmtId="2" fontId="0" fillId="17" borderId="7" xfId="0" applyNumberFormat="1" applyFill="1" applyBorder="1" applyAlignment="1">
      <alignment vertical="center" wrapText="1"/>
    </xf>
    <xf numFmtId="2" fontId="0" fillId="17" borderId="47" xfId="0" applyNumberFormat="1" applyFill="1" applyBorder="1" applyAlignment="1">
      <alignment vertical="center" wrapText="1"/>
    </xf>
    <xf numFmtId="2" fontId="0" fillId="17" borderId="48" xfId="0" applyNumberFormat="1" applyFont="1" applyFill="1" applyBorder="1" applyAlignment="1">
      <alignment vertical="center" wrapText="1"/>
    </xf>
    <xf numFmtId="1" fontId="0" fillId="17" borderId="47" xfId="0" applyNumberFormat="1" applyFill="1" applyBorder="1" applyAlignment="1">
      <alignment vertical="center" wrapText="1"/>
    </xf>
    <xf numFmtId="1" fontId="0" fillId="17" borderId="47" xfId="0" applyNumberFormat="1" applyFill="1" applyBorder="1" applyAlignment="1">
      <alignment horizontal="right" vertical="center" wrapText="1"/>
    </xf>
    <xf numFmtId="2" fontId="0" fillId="17" borderId="4" xfId="0" applyNumberFormat="1" applyFill="1" applyBorder="1" applyAlignment="1">
      <alignment vertical="center" wrapText="1"/>
    </xf>
    <xf numFmtId="2" fontId="0" fillId="17" borderId="38" xfId="0" applyNumberFormat="1" applyFill="1" applyBorder="1" applyAlignment="1">
      <alignment vertical="center" wrapText="1"/>
    </xf>
    <xf numFmtId="2" fontId="0" fillId="17" borderId="50" xfId="0" applyNumberFormat="1" applyFont="1" applyFill="1" applyBorder="1" applyAlignment="1">
      <alignment vertical="center" wrapText="1"/>
    </xf>
    <xf numFmtId="1" fontId="0" fillId="17" borderId="38" xfId="0" applyNumberFormat="1" applyFill="1" applyBorder="1" applyAlignment="1">
      <alignment vertical="center" wrapText="1"/>
    </xf>
    <xf numFmtId="1" fontId="0" fillId="17" borderId="38" xfId="0" applyNumberFormat="1" applyFill="1" applyBorder="1" applyAlignment="1">
      <alignment horizontal="right" vertical="center" wrapText="1"/>
    </xf>
    <xf numFmtId="2" fontId="0" fillId="17" borderId="26" xfId="0" applyNumberFormat="1" applyFill="1" applyBorder="1" applyAlignment="1">
      <alignment vertical="center" wrapText="1"/>
    </xf>
    <xf numFmtId="1" fontId="10" fillId="18" borderId="55" xfId="0" applyNumberFormat="1" applyFont="1" applyFill="1" applyBorder="1" applyAlignment="1">
      <alignment horizontal="right" vertical="center" wrapText="1"/>
    </xf>
    <xf numFmtId="1" fontId="4" fillId="3" borderId="56" xfId="0" applyNumberFormat="1" applyFont="1" applyFill="1" applyBorder="1" applyAlignment="1">
      <alignment horizontal="right" vertical="center" wrapText="1"/>
    </xf>
    <xf numFmtId="2" fontId="0" fillId="17" borderId="37" xfId="0" applyNumberFormat="1" applyFill="1" applyBorder="1" applyAlignment="1">
      <alignment vertical="center" wrapText="1"/>
    </xf>
    <xf numFmtId="2" fontId="56" fillId="17" borderId="16" xfId="0" applyNumberFormat="1" applyFont="1" applyFill="1" applyBorder="1" applyAlignment="1">
      <alignment vertical="center" wrapText="1"/>
    </xf>
    <xf numFmtId="1" fontId="0" fillId="17" borderId="58" xfId="0" applyNumberFormat="1" applyFill="1" applyBorder="1" applyAlignment="1">
      <alignment vertical="center" wrapText="1"/>
    </xf>
    <xf numFmtId="1" fontId="5" fillId="2" borderId="0" xfId="0" applyNumberFormat="1" applyFont="1" applyFill="1" applyBorder="1" applyAlignment="1">
      <alignment horizontal="right" vertical="center" wrapText="1"/>
    </xf>
    <xf numFmtId="1" fontId="5" fillId="3" borderId="43" xfId="0" applyNumberFormat="1" applyFont="1" applyFill="1" applyBorder="1" applyAlignment="1">
      <alignment horizontal="right" vertical="center" wrapText="1"/>
    </xf>
    <xf numFmtId="2" fontId="56" fillId="17" borderId="48" xfId="0" applyNumberFormat="1" applyFont="1" applyFill="1" applyBorder="1" applyAlignment="1">
      <alignment vertical="center" wrapText="1"/>
    </xf>
    <xf numFmtId="2" fontId="56" fillId="17" borderId="63" xfId="0" applyNumberFormat="1" applyFont="1" applyFill="1" applyBorder="1" applyAlignment="1">
      <alignment vertical="center" wrapText="1"/>
    </xf>
    <xf numFmtId="1" fontId="5" fillId="3" borderId="47" xfId="0" applyNumberFormat="1" applyFont="1" applyFill="1" applyBorder="1" applyAlignment="1">
      <alignment horizontal="right" vertical="center" wrapText="1"/>
    </xf>
    <xf numFmtId="1" fontId="2" fillId="18" borderId="47" xfId="0" applyNumberFormat="1" applyFont="1" applyFill="1" applyBorder="1" applyAlignment="1">
      <alignment horizontal="right" vertical="center" wrapText="1"/>
    </xf>
    <xf numFmtId="2" fontId="10" fillId="18" borderId="48" xfId="0" applyNumberFormat="1" applyFont="1" applyFill="1" applyBorder="1" applyAlignment="1">
      <alignment horizontal="center" vertical="center" wrapText="1"/>
    </xf>
    <xf numFmtId="1" fontId="2" fillId="18" borderId="47" xfId="0" applyNumberFormat="1" applyFont="1" applyFill="1" applyBorder="1" applyAlignment="1">
      <alignment vertical="center" wrapText="1"/>
    </xf>
    <xf numFmtId="2" fontId="0" fillId="17" borderId="47" xfId="0" applyNumberFormat="1" applyFill="1" applyBorder="1" applyAlignment="1">
      <alignment horizontal="center" vertical="center" wrapText="1"/>
    </xf>
    <xf numFmtId="2" fontId="56" fillId="17" borderId="48" xfId="0" applyNumberFormat="1" applyFont="1" applyFill="1" applyBorder="1" applyAlignment="1">
      <alignment horizontal="center" vertical="center" wrapText="1"/>
    </xf>
    <xf numFmtId="2" fontId="0" fillId="17" borderId="47" xfId="0" applyNumberFormat="1" applyFont="1" applyFill="1" applyBorder="1" applyAlignment="1">
      <alignment horizontal="center" vertical="center" wrapText="1"/>
    </xf>
    <xf numFmtId="1" fontId="0" fillId="17" borderId="47" xfId="0" applyNumberFormat="1" applyFont="1" applyFill="1" applyBorder="1" applyAlignment="1">
      <alignment vertical="center" wrapText="1"/>
    </xf>
    <xf numFmtId="1" fontId="57" fillId="2" borderId="0" xfId="0" applyNumberFormat="1" applyFont="1" applyFill="1" applyBorder="1" applyAlignment="1">
      <alignment horizontal="right" vertical="center" wrapText="1"/>
    </xf>
    <xf numFmtId="1" fontId="57" fillId="3" borderId="47" xfId="0" applyNumberFormat="1" applyFont="1" applyFill="1" applyBorder="1" applyAlignment="1">
      <alignment horizontal="right" vertical="center" wrapText="1"/>
    </xf>
    <xf numFmtId="1" fontId="2" fillId="2" borderId="0" xfId="0" applyNumberFormat="1" applyFont="1" applyFill="1" applyBorder="1" applyAlignment="1">
      <alignment horizontal="right" vertical="center" wrapText="1"/>
    </xf>
    <xf numFmtId="1" fontId="2" fillId="3" borderId="47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vertical="center" wrapText="1"/>
    </xf>
    <xf numFmtId="2" fontId="0" fillId="0" borderId="0" xfId="0" applyNumberFormat="1" applyBorder="1" applyAlignment="1">
      <alignment vertical="center" wrapText="1"/>
    </xf>
    <xf numFmtId="2" fontId="0" fillId="0" borderId="4" xfId="0" applyNumberFormat="1" applyBorder="1" applyAlignment="1">
      <alignment vertical="center" wrapText="1"/>
    </xf>
    <xf numFmtId="1" fontId="2" fillId="17" borderId="4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vertical="center" wrapText="1"/>
    </xf>
    <xf numFmtId="1" fontId="2" fillId="18" borderId="64" xfId="0" applyNumberFormat="1" applyFont="1" applyFill="1" applyBorder="1" applyAlignment="1">
      <alignment horizontal="right" vertical="center" wrapText="1"/>
    </xf>
    <xf numFmtId="2" fontId="10" fillId="18" borderId="65" xfId="0" applyNumberFormat="1" applyFont="1" applyFill="1" applyBorder="1" applyAlignment="1">
      <alignment horizontal="center" vertical="center" wrapText="1"/>
    </xf>
    <xf numFmtId="1" fontId="2" fillId="18" borderId="64" xfId="0" applyNumberFormat="1" applyFont="1" applyFill="1" applyBorder="1" applyAlignment="1">
      <alignment vertical="center" wrapText="1"/>
    </xf>
    <xf numFmtId="2" fontId="0" fillId="17" borderId="67" xfId="0" applyNumberFormat="1" applyFont="1" applyFill="1" applyBorder="1" applyAlignment="1">
      <alignment horizontal="center" vertical="center" wrapText="1"/>
    </xf>
    <xf numFmtId="2" fontId="56" fillId="17" borderId="68" xfId="0" applyNumberFormat="1" applyFont="1" applyFill="1" applyBorder="1" applyAlignment="1">
      <alignment horizontal="center" vertical="center" wrapText="1"/>
    </xf>
    <xf numFmtId="1" fontId="57" fillId="17" borderId="69" xfId="0" applyNumberFormat="1" applyFont="1" applyFill="1" applyBorder="1" applyAlignment="1">
      <alignment vertical="center" wrapText="1"/>
    </xf>
    <xf numFmtId="1" fontId="0" fillId="2" borderId="0" xfId="0" applyNumberFormat="1" applyFont="1" applyFill="1" applyBorder="1" applyAlignment="1">
      <alignment horizontal="right" vertical="center" wrapText="1"/>
    </xf>
    <xf numFmtId="1" fontId="0" fillId="17" borderId="47" xfId="0" applyNumberFormat="1" applyFont="1" applyFill="1" applyBorder="1" applyAlignment="1">
      <alignment horizontal="right" vertical="center" wrapText="1"/>
    </xf>
    <xf numFmtId="2" fontId="0" fillId="0" borderId="4" xfId="0" applyNumberFormat="1" applyFont="1" applyBorder="1" applyAlignment="1">
      <alignment horizontal="left" vertical="center" wrapText="1"/>
    </xf>
    <xf numFmtId="2" fontId="0" fillId="17" borderId="43" xfId="0" applyNumberFormat="1" applyFont="1" applyFill="1" applyBorder="1" applyAlignment="1">
      <alignment horizontal="center" vertical="center" wrapText="1"/>
    </xf>
    <xf numFmtId="2" fontId="56" fillId="17" borderId="63" xfId="0" applyNumberFormat="1" applyFont="1" applyFill="1" applyBorder="1" applyAlignment="1">
      <alignment horizontal="center" vertical="center" wrapText="1"/>
    </xf>
    <xf numFmtId="1" fontId="0" fillId="17" borderId="70" xfId="0" applyNumberFormat="1" applyFont="1" applyFill="1" applyBorder="1" applyAlignment="1">
      <alignment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2" fontId="2" fillId="8" borderId="47" xfId="0" applyNumberFormat="1" applyFont="1" applyFill="1" applyBorder="1" applyAlignment="1">
      <alignment horizontal="center" vertical="center" wrapText="1"/>
    </xf>
    <xf numFmtId="2" fontId="2" fillId="8" borderId="47" xfId="0" applyNumberFormat="1" applyFont="1" applyFill="1" applyBorder="1" applyAlignment="1">
      <alignment vertical="center" wrapText="1"/>
    </xf>
    <xf numFmtId="2" fontId="2" fillId="8" borderId="4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left" vertical="center" wrapText="1"/>
    </xf>
    <xf numFmtId="1" fontId="0" fillId="17" borderId="61" xfId="0" applyNumberFormat="1" applyFont="1" applyFill="1" applyBorder="1" applyAlignment="1">
      <alignment vertical="center" wrapText="1"/>
    </xf>
    <xf numFmtId="168" fontId="0" fillId="17" borderId="47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horizontal="right" vertical="center" wrapText="1"/>
    </xf>
    <xf numFmtId="1" fontId="7" fillId="17" borderId="47" xfId="0" applyNumberFormat="1" applyFont="1" applyFill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1" fontId="2" fillId="18" borderId="24" xfId="0" applyNumberFormat="1" applyFont="1" applyFill="1" applyBorder="1" applyAlignment="1">
      <alignment horizontal="right" vertical="center" wrapText="1"/>
    </xf>
    <xf numFmtId="2" fontId="2" fillId="18" borderId="41" xfId="0" applyNumberFormat="1" applyFont="1" applyFill="1" applyBorder="1" applyAlignment="1">
      <alignment vertical="center" wrapText="1"/>
    </xf>
    <xf numFmtId="2" fontId="0" fillId="18" borderId="42" xfId="0" applyNumberFormat="1" applyFill="1" applyBorder="1" applyAlignment="1">
      <alignment vertical="center" wrapText="1"/>
    </xf>
    <xf numFmtId="2" fontId="0" fillId="0" borderId="9" xfId="0" applyNumberFormat="1" applyBorder="1" applyAlignment="1">
      <alignment vertical="center" wrapText="1"/>
    </xf>
    <xf numFmtId="1" fontId="0" fillId="0" borderId="8" xfId="0" applyNumberFormat="1" applyBorder="1" applyAlignment="1">
      <alignment horizontal="center" vertical="center" wrapText="1"/>
    </xf>
    <xf numFmtId="2" fontId="0" fillId="2" borderId="34" xfId="0" applyNumberFormat="1" applyFill="1" applyBorder="1" applyAlignment="1">
      <alignment vertical="center" wrapText="1"/>
    </xf>
    <xf numFmtId="1" fontId="0" fillId="0" borderId="35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right" vertical="center" wrapText="1"/>
    </xf>
    <xf numFmtId="1" fontId="2" fillId="2" borderId="35" xfId="0" applyNumberFormat="1" applyFont="1" applyFill="1" applyBorder="1" applyAlignment="1">
      <alignment horizontal="center" vertical="center" wrapText="1"/>
    </xf>
    <xf numFmtId="1" fontId="2" fillId="18" borderId="61" xfId="0" applyNumberFormat="1" applyFont="1" applyFill="1" applyBorder="1" applyAlignment="1">
      <alignment horizontal="right" vertical="center" wrapText="1"/>
    </xf>
    <xf numFmtId="2" fontId="0" fillId="2" borderId="59" xfId="0" applyNumberFormat="1" applyFill="1" applyBorder="1" applyAlignment="1">
      <alignment vertical="center" wrapText="1"/>
    </xf>
    <xf numFmtId="2" fontId="0" fillId="0" borderId="44" xfId="0" applyNumberFormat="1" applyBorder="1" applyAlignment="1">
      <alignment vertical="center" wrapText="1"/>
    </xf>
    <xf numFmtId="2" fontId="0" fillId="2" borderId="61" xfId="0" applyNumberFormat="1" applyFill="1" applyBorder="1" applyAlignment="1">
      <alignment vertical="center" wrapText="1"/>
    </xf>
    <xf numFmtId="2" fontId="0" fillId="0" borderId="63" xfId="0" applyNumberFormat="1" applyBorder="1" applyAlignment="1">
      <alignment vertical="center" wrapText="1"/>
    </xf>
    <xf numFmtId="1" fontId="2" fillId="17" borderId="43" xfId="0" applyNumberFormat="1" applyFont="1" applyFill="1" applyBorder="1" applyAlignment="1">
      <alignment horizontal="right" vertical="center" wrapText="1"/>
    </xf>
    <xf numFmtId="2" fontId="10" fillId="18" borderId="11" xfId="0" applyNumberFormat="1" applyFont="1" applyFill="1" applyBorder="1" applyAlignment="1">
      <alignment horizontal="center" vertical="center" wrapText="1"/>
    </xf>
    <xf numFmtId="1" fontId="2" fillId="18" borderId="66" xfId="0" applyNumberFormat="1" applyFont="1" applyFill="1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10" fillId="2" borderId="0" xfId="0" applyNumberFormat="1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left" vertical="center" wrapText="1"/>
    </xf>
    <xf numFmtId="1" fontId="6" fillId="2" borderId="0" xfId="0" applyNumberFormat="1" applyFont="1" applyFill="1" applyBorder="1" applyAlignment="1">
      <alignment horizontal="right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 applyBorder="1" applyAlignment="1">
      <alignment vertical="center" wrapText="1"/>
    </xf>
    <xf numFmtId="1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2" fontId="10" fillId="2" borderId="0" xfId="0" applyNumberFormat="1" applyFont="1" applyFill="1" applyBorder="1" applyAlignment="1">
      <alignment horizontal="left" vertical="center" wrapText="1"/>
    </xf>
    <xf numFmtId="2" fontId="60" fillId="2" borderId="0" xfId="0" applyNumberFormat="1" applyFont="1" applyFill="1" applyBorder="1" applyAlignment="1">
      <alignment horizontal="left" vertical="center" wrapText="1"/>
    </xf>
    <xf numFmtId="2" fontId="0" fillId="2" borderId="0" xfId="0" applyNumberFormat="1" applyFont="1" applyFill="1" applyBorder="1" applyAlignment="1">
      <alignment horizontal="left" vertical="center" wrapText="1"/>
    </xf>
    <xf numFmtId="2" fontId="5" fillId="17" borderId="18" xfId="0" applyNumberFormat="1" applyFont="1" applyFill="1" applyBorder="1" applyAlignment="1">
      <alignment horizontal="left" vertical="center" wrapText="1"/>
    </xf>
    <xf numFmtId="2" fontId="10" fillId="17" borderId="17" xfId="0" applyNumberFormat="1" applyFont="1" applyFill="1" applyBorder="1" applyAlignment="1">
      <alignment horizontal="left" vertical="center" wrapText="1"/>
    </xf>
    <xf numFmtId="1" fontId="5" fillId="17" borderId="16" xfId="0" applyNumberFormat="1" applyFont="1" applyFill="1" applyBorder="1" applyAlignment="1">
      <alignment horizontal="left" vertical="center" wrapText="1"/>
    </xf>
    <xf numFmtId="1" fontId="5" fillId="17" borderId="17" xfId="0" applyNumberFormat="1" applyFont="1" applyFill="1" applyBorder="1" applyAlignment="1">
      <alignment horizontal="right" vertical="center" wrapText="1"/>
    </xf>
    <xf numFmtId="2" fontId="5" fillId="17" borderId="17" xfId="0" applyNumberFormat="1" applyFont="1" applyFill="1" applyBorder="1" applyAlignment="1">
      <alignment horizontal="left" vertical="center" wrapText="1"/>
    </xf>
    <xf numFmtId="2" fontId="0" fillId="17" borderId="16" xfId="0" applyNumberFormat="1" applyFill="1" applyBorder="1" applyAlignment="1">
      <alignment vertical="center" wrapText="1"/>
    </xf>
    <xf numFmtId="2" fontId="5" fillId="17" borderId="15" xfId="0" applyNumberFormat="1" applyFont="1" applyFill="1" applyBorder="1" applyAlignment="1">
      <alignment horizontal="left" vertical="center" wrapText="1"/>
    </xf>
    <xf numFmtId="2" fontId="10" fillId="17" borderId="0" xfId="0" applyNumberFormat="1" applyFont="1" applyFill="1" applyBorder="1" applyAlignment="1">
      <alignment horizontal="left" vertical="center" wrapText="1"/>
    </xf>
    <xf numFmtId="1" fontId="5" fillId="17" borderId="14" xfId="0" applyNumberFormat="1" applyFont="1" applyFill="1" applyBorder="1" applyAlignment="1">
      <alignment horizontal="left" vertical="center" wrapText="1"/>
    </xf>
    <xf numFmtId="1" fontId="5" fillId="17" borderId="0" xfId="0" applyNumberFormat="1" applyFont="1" applyFill="1" applyBorder="1" applyAlignment="1">
      <alignment horizontal="right" vertical="center" wrapText="1"/>
    </xf>
    <xf numFmtId="2" fontId="5" fillId="17" borderId="0" xfId="0" applyNumberFormat="1" applyFont="1" applyFill="1" applyBorder="1" applyAlignment="1">
      <alignment horizontal="left" vertical="center" wrapText="1"/>
    </xf>
    <xf numFmtId="2" fontId="0" fillId="17" borderId="14" xfId="0" applyNumberFormat="1" applyFill="1" applyBorder="1" applyAlignment="1">
      <alignment vertical="center" wrapText="1"/>
    </xf>
    <xf numFmtId="2" fontId="0" fillId="17" borderId="15" xfId="0" applyNumberFormat="1" applyFill="1" applyBorder="1" applyAlignment="1">
      <alignment vertical="center" wrapText="1"/>
    </xf>
    <xf numFmtId="2" fontId="56" fillId="17" borderId="0" xfId="0" applyNumberFormat="1" applyFont="1" applyFill="1" applyBorder="1" applyAlignment="1">
      <alignment vertical="center" wrapText="1"/>
    </xf>
    <xf numFmtId="2" fontId="5" fillId="17" borderId="14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2" fontId="5" fillId="17" borderId="15" xfId="0" applyNumberFormat="1" applyFont="1" applyFill="1" applyBorder="1" applyAlignment="1">
      <alignment vertical="center" wrapText="1"/>
    </xf>
    <xf numFmtId="2" fontId="5" fillId="17" borderId="0" xfId="0" applyNumberFormat="1" applyFont="1" applyFill="1" applyBorder="1" applyAlignment="1">
      <alignment vertical="center" wrapText="1"/>
    </xf>
    <xf numFmtId="2" fontId="6" fillId="17" borderId="14" xfId="0" applyNumberFormat="1" applyFont="1" applyFill="1" applyBorder="1" applyAlignment="1">
      <alignment horizontal="left" vertical="center" wrapText="1"/>
    </xf>
    <xf numFmtId="2" fontId="5" fillId="17" borderId="0" xfId="0" applyNumberFormat="1" applyFont="1" applyFill="1" applyBorder="1" applyAlignment="1">
      <alignment horizontal="left" vertical="center"/>
    </xf>
    <xf numFmtId="2" fontId="14" fillId="2" borderId="0" xfId="0" applyNumberFormat="1" applyFont="1" applyFill="1" applyBorder="1" applyAlignment="1">
      <alignment vertical="center"/>
    </xf>
    <xf numFmtId="2" fontId="14" fillId="17" borderId="13" xfId="0" applyNumberFormat="1" applyFont="1" applyFill="1" applyBorder="1" applyAlignment="1">
      <alignment vertical="center"/>
    </xf>
    <xf numFmtId="2" fontId="5" fillId="17" borderId="12" xfId="0" applyNumberFormat="1" applyFont="1" applyFill="1" applyBorder="1" applyAlignment="1">
      <alignment horizontal="left" vertical="center"/>
    </xf>
    <xf numFmtId="2" fontId="61" fillId="2" borderId="0" xfId="0" applyNumberFormat="1" applyFont="1" applyFill="1" applyBorder="1" applyAlignment="1">
      <alignment vertical="center" wrapText="1"/>
    </xf>
    <xf numFmtId="2" fontId="61" fillId="2" borderId="0" xfId="0" applyNumberFormat="1" applyFont="1" applyFill="1" applyBorder="1" applyAlignment="1">
      <alignment vertical="center"/>
    </xf>
    <xf numFmtId="1" fontId="0" fillId="2" borderId="0" xfId="0" applyNumberFormat="1" applyFill="1" applyAlignment="1">
      <alignment horizontal="right" vertical="center" wrapText="1"/>
    </xf>
    <xf numFmtId="0" fontId="0" fillId="0" borderId="0" xfId="0" applyAlignment="1" applyProtection="1">
      <alignment vertical="center"/>
    </xf>
    <xf numFmtId="0" fontId="28" fillId="0" borderId="0" xfId="0" applyFont="1" applyAlignment="1">
      <alignment horizontal="center" vertical="center"/>
    </xf>
    <xf numFmtId="0" fontId="19" fillId="10" borderId="0" xfId="0" applyFont="1" applyFill="1" applyAlignment="1" applyProtection="1">
      <alignment horizontal="left" vertical="top" wrapText="1" indent="1"/>
    </xf>
    <xf numFmtId="0" fontId="19" fillId="10" borderId="0" xfId="0" applyFont="1" applyFill="1" applyAlignment="1" applyProtection="1">
      <alignment horizontal="left" vertical="top" indent="1"/>
    </xf>
    <xf numFmtId="0" fontId="17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28" fillId="2" borderId="0" xfId="0" applyFont="1" applyFill="1" applyAlignment="1">
      <alignment horizontal="right" vertical="center" indent="1"/>
    </xf>
    <xf numFmtId="14" fontId="19" fillId="2" borderId="0" xfId="0" applyNumberFormat="1" applyFont="1" applyFill="1" applyAlignment="1" applyProtection="1">
      <alignment horizontal="left" vertical="top" indent="1"/>
      <protection locked="0"/>
    </xf>
    <xf numFmtId="0" fontId="19" fillId="10" borderId="0" xfId="0" applyFont="1" applyFill="1" applyAlignment="1" applyProtection="1">
      <alignment horizontal="left" vertical="center" indent="1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14" fontId="19" fillId="10" borderId="0" xfId="0" applyNumberFormat="1" applyFont="1" applyFill="1" applyAlignment="1" applyProtection="1">
      <alignment horizontal="left" vertical="center" indent="1"/>
    </xf>
    <xf numFmtId="0" fontId="0" fillId="10" borderId="0" xfId="3" applyFont="1" applyFill="1" applyAlignment="1" applyProtection="1">
      <alignment horizontal="left" vertical="center" indent="1"/>
      <protection locked="0"/>
    </xf>
    <xf numFmtId="0" fontId="40" fillId="19" borderId="0" xfId="0" applyFont="1" applyFill="1" applyAlignment="1">
      <alignment horizontal="center" vertical="center" wrapText="1"/>
    </xf>
    <xf numFmtId="0" fontId="32" fillId="19" borderId="0" xfId="0" applyFont="1" applyFill="1" applyBorder="1" applyAlignment="1">
      <alignment horizontal="center" vertical="center"/>
    </xf>
    <xf numFmtId="0" fontId="31" fillId="19" borderId="0" xfId="0" applyFont="1" applyFill="1" applyBorder="1" applyAlignment="1">
      <alignment horizontal="center" vertical="center" wrapText="1"/>
    </xf>
    <xf numFmtId="0" fontId="58" fillId="0" borderId="0" xfId="0" applyFont="1" applyAlignment="1" applyProtection="1">
      <alignment vertical="center"/>
    </xf>
    <xf numFmtId="0" fontId="27" fillId="2" borderId="0" xfId="0" applyFont="1" applyFill="1" applyAlignment="1">
      <alignment horizontal="right" vertical="center" indent="1"/>
    </xf>
    <xf numFmtId="0" fontId="19" fillId="2" borderId="0" xfId="0" applyFont="1" applyFill="1" applyAlignment="1">
      <alignment horizontal="left" vertical="top"/>
    </xf>
    <xf numFmtId="166" fontId="19" fillId="10" borderId="0" xfId="0" applyNumberFormat="1" applyFont="1" applyFill="1" applyAlignment="1" applyProtection="1">
      <alignment horizontal="left" vertical="top"/>
    </xf>
    <xf numFmtId="0" fontId="19" fillId="0" borderId="0" xfId="0" applyFont="1" applyFill="1" applyAlignment="1">
      <alignment horizontal="left" vertical="top"/>
    </xf>
    <xf numFmtId="44" fontId="19" fillId="10" borderId="0" xfId="1" applyFont="1" applyFill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center"/>
    </xf>
    <xf numFmtId="44" fontId="19" fillId="10" borderId="0" xfId="1" applyFont="1" applyFill="1" applyAlignment="1" applyProtection="1">
      <alignment horizontal="left" vertical="top"/>
    </xf>
    <xf numFmtId="0" fontId="0" fillId="0" borderId="0" xfId="0" applyAlignment="1">
      <alignment horizontal="left" vertical="top"/>
    </xf>
    <xf numFmtId="44" fontId="19" fillId="20" borderId="0" xfId="0" applyNumberFormat="1" applyFont="1" applyFill="1" applyAlignment="1" applyProtection="1">
      <alignment horizontal="left" vertical="top"/>
      <protection locked="0"/>
    </xf>
    <xf numFmtId="9" fontId="19" fillId="10" borderId="0" xfId="2" applyFont="1" applyFill="1" applyAlignment="1" applyProtection="1">
      <alignment vertical="center"/>
    </xf>
    <xf numFmtId="0" fontId="35" fillId="19" borderId="0" xfId="0" applyFont="1" applyFill="1" applyBorder="1" applyAlignment="1">
      <alignment horizontal="center" wrapText="1"/>
    </xf>
    <xf numFmtId="0" fontId="25" fillId="6" borderId="0" xfId="0" applyFont="1" applyFill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4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 indent="1"/>
    </xf>
    <xf numFmtId="0" fontId="37" fillId="0" borderId="0" xfId="0" applyFont="1" applyAlignment="1">
      <alignment horizontal="right" vertical="center"/>
    </xf>
    <xf numFmtId="0" fontId="29" fillId="4" borderId="0" xfId="0" applyFont="1" applyFill="1" applyAlignment="1" applyProtection="1">
      <alignment horizontal="left" vertical="center"/>
    </xf>
    <xf numFmtId="0" fontId="46" fillId="2" borderId="0" xfId="0" applyFont="1" applyFill="1" applyAlignment="1" applyProtection="1">
      <alignment vertical="center" wrapText="1"/>
    </xf>
    <xf numFmtId="0" fontId="63" fillId="2" borderId="0" xfId="0" applyFont="1" applyFill="1" applyAlignment="1" applyProtection="1">
      <alignment vertical="center" wrapText="1"/>
    </xf>
    <xf numFmtId="0" fontId="0" fillId="2" borderId="0" xfId="0" applyFill="1" applyAlignment="1">
      <alignment horizontal="left" vertical="center" indent="1"/>
    </xf>
    <xf numFmtId="9" fontId="27" fillId="10" borderId="0" xfId="2" applyNumberFormat="1" applyFont="1" applyFill="1" applyAlignment="1" applyProtection="1">
      <alignment horizontal="right" vertical="center" indent="1"/>
      <protection locked="0"/>
    </xf>
    <xf numFmtId="0" fontId="40" fillId="19" borderId="0" xfId="0" applyFont="1" applyFill="1" applyAlignment="1" applyProtection="1">
      <alignment horizontal="center" vertical="center"/>
    </xf>
    <xf numFmtId="0" fontId="41" fillId="0" borderId="3" xfId="0" applyFont="1" applyBorder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0" fontId="65" fillId="10" borderId="0" xfId="0" applyFont="1" applyFill="1" applyAlignment="1">
      <alignment horizontal="center"/>
    </xf>
    <xf numFmtId="0" fontId="5" fillId="25" borderId="22" xfId="0" applyFont="1" applyFill="1" applyBorder="1" applyAlignment="1">
      <alignment horizontal="center" vertical="center" wrapText="1" shrinkToFit="1"/>
    </xf>
    <xf numFmtId="0" fontId="5" fillId="25" borderId="36" xfId="0" applyFont="1" applyFill="1" applyBorder="1" applyAlignment="1">
      <alignment horizontal="center" vertical="center" wrapText="1" shrinkToFit="1"/>
    </xf>
    <xf numFmtId="0" fontId="5" fillId="25" borderId="21" xfId="0" applyFont="1" applyFill="1" applyBorder="1" applyAlignment="1">
      <alignment horizontal="center" vertical="center" wrapText="1" shrinkToFit="1"/>
    </xf>
    <xf numFmtId="164" fontId="5" fillId="21" borderId="6" xfId="0" applyNumberFormat="1" applyFont="1" applyFill="1" applyBorder="1" applyAlignment="1">
      <alignment horizontal="center" vertical="center" wrapText="1" shrinkToFit="1"/>
    </xf>
    <xf numFmtId="9" fontId="5" fillId="21" borderId="6" xfId="0" applyNumberFormat="1" applyFont="1" applyFill="1" applyBorder="1" applyAlignment="1">
      <alignment horizontal="center" vertical="center" wrapText="1" shrinkToFit="1"/>
    </xf>
    <xf numFmtId="165" fontId="5" fillId="21" borderId="6" xfId="0" applyNumberFormat="1" applyFont="1" applyFill="1" applyBorder="1" applyAlignment="1">
      <alignment horizontal="center" vertical="center" wrapText="1" shrinkToFit="1"/>
    </xf>
    <xf numFmtId="165" fontId="5" fillId="22" borderId="6" xfId="0" applyNumberFormat="1" applyFont="1" applyFill="1" applyBorder="1" applyAlignment="1">
      <alignment horizontal="center" vertical="center" wrapText="1" shrinkToFit="1"/>
    </xf>
    <xf numFmtId="164" fontId="5" fillId="22" borderId="6" xfId="0" applyNumberFormat="1" applyFont="1" applyFill="1" applyBorder="1" applyAlignment="1">
      <alignment horizontal="center" vertical="center" wrapText="1" shrinkToFit="1"/>
    </xf>
    <xf numFmtId="165" fontId="5" fillId="23" borderId="6" xfId="0" applyNumberFormat="1" applyFont="1" applyFill="1" applyBorder="1" applyAlignment="1">
      <alignment horizontal="center" vertical="center" wrapText="1" shrinkToFit="1"/>
    </xf>
    <xf numFmtId="164" fontId="5" fillId="23" borderId="6" xfId="0" applyNumberFormat="1" applyFont="1" applyFill="1" applyBorder="1" applyAlignment="1">
      <alignment horizontal="center" vertical="center" wrapText="1" shrinkToFit="1"/>
    </xf>
    <xf numFmtId="165" fontId="5" fillId="24" borderId="6" xfId="0" applyNumberFormat="1" applyFont="1" applyFill="1" applyBorder="1" applyAlignment="1">
      <alignment horizontal="center" vertical="center" wrapText="1" shrinkToFit="1"/>
    </xf>
    <xf numFmtId="164" fontId="5" fillId="24" borderId="6" xfId="0" applyNumberFormat="1" applyFont="1" applyFill="1" applyBorder="1" applyAlignment="1">
      <alignment horizontal="center" vertical="center" wrapText="1" shrinkToFit="1"/>
    </xf>
    <xf numFmtId="165" fontId="5" fillId="26" borderId="6" xfId="0" applyNumberFormat="1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 shrinkToFit="1"/>
    </xf>
    <xf numFmtId="49" fontId="5" fillId="9" borderId="29" xfId="0" applyNumberFormat="1" applyFont="1" applyFill="1" applyBorder="1" applyAlignment="1">
      <alignment horizontal="center" vertical="center" wrapText="1" shrinkToFit="1"/>
    </xf>
    <xf numFmtId="0" fontId="5" fillId="3" borderId="22" xfId="0" applyFont="1" applyFill="1" applyBorder="1" applyAlignment="1">
      <alignment horizontal="center" vertical="center" wrapText="1" shrinkToFit="1"/>
    </xf>
    <xf numFmtId="0" fontId="5" fillId="3" borderId="19" xfId="0" applyFont="1" applyFill="1" applyBorder="1" applyAlignment="1">
      <alignment horizontal="center" vertical="center" wrapText="1" shrinkToFit="1"/>
    </xf>
    <xf numFmtId="0" fontId="0" fillId="4" borderId="22" xfId="0" applyFont="1" applyFill="1" applyBorder="1" applyAlignment="1">
      <alignment horizontal="center" vertical="center" wrapText="1" shrinkToFit="1"/>
    </xf>
    <xf numFmtId="0" fontId="0" fillId="4" borderId="36" xfId="0" applyFont="1" applyFill="1" applyBorder="1" applyAlignment="1">
      <alignment horizontal="center" vertical="center" wrapText="1" shrinkToFit="1"/>
    </xf>
    <xf numFmtId="0" fontId="2" fillId="4" borderId="36" xfId="0" applyFont="1" applyFill="1" applyBorder="1" applyAlignment="1">
      <alignment horizontal="center" vertical="center" wrapText="1" shrinkToFit="1"/>
    </xf>
    <xf numFmtId="0" fontId="6" fillId="0" borderId="27" xfId="0" applyFont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wrapText="1" shrinkToFit="1"/>
    </xf>
    <xf numFmtId="0" fontId="5" fillId="3" borderId="36" xfId="0" applyFont="1" applyFill="1" applyBorder="1" applyAlignment="1">
      <alignment horizontal="center" vertical="center" wrapText="1" shrinkToFit="1"/>
    </xf>
    <xf numFmtId="0" fontId="12" fillId="3" borderId="36" xfId="0" applyFont="1" applyFill="1" applyBorder="1" applyAlignment="1">
      <alignment horizontal="center" vertical="center" wrapText="1" shrinkToFit="1"/>
    </xf>
    <xf numFmtId="0" fontId="5" fillId="3" borderId="36" xfId="0" applyFont="1" applyFill="1" applyBorder="1" applyAlignment="1">
      <alignment vertical="center" wrapText="1" shrinkToFit="1"/>
    </xf>
    <xf numFmtId="165" fontId="5" fillId="3" borderId="36" xfId="0" applyNumberFormat="1" applyFont="1" applyFill="1" applyBorder="1" applyAlignment="1">
      <alignment horizontal="center" vertical="center" wrapText="1" shrinkToFit="1"/>
    </xf>
    <xf numFmtId="0" fontId="5" fillId="5" borderId="22" xfId="0" applyFont="1" applyFill="1" applyBorder="1" applyAlignment="1">
      <alignment horizontal="center" vertical="center" wrapText="1" shrinkToFit="1"/>
    </xf>
    <xf numFmtId="0" fontId="5" fillId="5" borderId="36" xfId="0" applyFont="1" applyFill="1" applyBorder="1" applyAlignment="1">
      <alignment horizontal="center" vertical="center" wrapText="1" shrinkToFit="1"/>
    </xf>
    <xf numFmtId="0" fontId="5" fillId="5" borderId="19" xfId="0" applyFont="1" applyFill="1" applyBorder="1" applyAlignment="1">
      <alignment horizontal="center" vertical="center" wrapText="1" shrinkToFit="1"/>
    </xf>
    <xf numFmtId="0" fontId="6" fillId="4" borderId="22" xfId="0" applyFont="1" applyFill="1" applyBorder="1" applyAlignment="1">
      <alignment horizontal="center" vertical="center" wrapText="1" shrinkToFit="1"/>
    </xf>
    <xf numFmtId="164" fontId="37" fillId="4" borderId="36" xfId="0" applyNumberFormat="1" applyFont="1" applyFill="1" applyBorder="1" applyAlignment="1">
      <alignment horizontal="center" vertical="center" wrapText="1" shrinkToFit="1"/>
    </xf>
    <xf numFmtId="0" fontId="6" fillId="4" borderId="19" xfId="0" applyFont="1" applyFill="1" applyBorder="1" applyAlignment="1">
      <alignment horizontal="center" vertical="center" wrapText="1" shrinkToFit="1"/>
    </xf>
    <xf numFmtId="44" fontId="0" fillId="0" borderId="27" xfId="0" applyNumberForma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164" fontId="5" fillId="6" borderId="22" xfId="0" applyNumberFormat="1" applyFont="1" applyFill="1" applyBorder="1" applyAlignment="1">
      <alignment horizontal="center" vertical="center" wrapText="1" shrinkToFit="1"/>
    </xf>
    <xf numFmtId="164" fontId="5" fillId="6" borderId="36" xfId="0" applyNumberFormat="1" applyFont="1" applyFill="1" applyBorder="1" applyAlignment="1">
      <alignment horizontal="center" vertical="center" wrapText="1" shrinkToFit="1"/>
    </xf>
    <xf numFmtId="9" fontId="5" fillId="6" borderId="36" xfId="0" applyNumberFormat="1" applyFont="1" applyFill="1" applyBorder="1" applyAlignment="1">
      <alignment horizontal="center" vertical="center" wrapText="1" shrinkToFit="1"/>
    </xf>
    <xf numFmtId="164" fontId="5" fillId="6" borderId="19" xfId="0" applyNumberFormat="1" applyFont="1" applyFill="1" applyBorder="1" applyAlignment="1">
      <alignment horizontal="center" vertical="center" wrapText="1" shrinkToFit="1"/>
    </xf>
    <xf numFmtId="164" fontId="0" fillId="0" borderId="5" xfId="0" applyNumberFormat="1" applyFont="1" applyFill="1" applyBorder="1" applyAlignment="1">
      <alignment horizontal="center" vertical="center" wrapText="1" shrinkToFit="1"/>
    </xf>
    <xf numFmtId="9" fontId="0" fillId="0" borderId="5" xfId="0" applyNumberFormat="1" applyFont="1" applyFill="1" applyBorder="1" applyAlignment="1">
      <alignment horizontal="center" vertical="center" wrapText="1" shrinkToFit="1"/>
    </xf>
    <xf numFmtId="165" fontId="5" fillId="6" borderId="22" xfId="0" applyNumberFormat="1" applyFont="1" applyFill="1" applyBorder="1" applyAlignment="1">
      <alignment horizontal="center" vertical="center" wrapText="1" shrinkToFit="1"/>
    </xf>
    <xf numFmtId="165" fontId="5" fillId="6" borderId="36" xfId="0" applyNumberFormat="1" applyFont="1" applyFill="1" applyBorder="1" applyAlignment="1">
      <alignment horizontal="center" vertical="center" wrapText="1" shrinkToFit="1"/>
    </xf>
    <xf numFmtId="0" fontId="18" fillId="2" borderId="0" xfId="0" applyFont="1" applyFill="1" applyAlignment="1" applyProtection="1">
      <alignment horizontal="right" vertical="center" wrapText="1" indent="1"/>
      <protection locked="0"/>
    </xf>
    <xf numFmtId="0" fontId="18" fillId="0" borderId="0" xfId="0" applyFont="1" applyAlignment="1" applyProtection="1">
      <alignment horizontal="right" vertical="center" wrapText="1" indent="1"/>
      <protection locked="0"/>
    </xf>
    <xf numFmtId="0" fontId="2" fillId="4" borderId="19" xfId="0" applyFont="1" applyFill="1" applyBorder="1" applyAlignment="1">
      <alignment horizontal="center" vertical="center" wrapText="1" shrinkToFit="1"/>
    </xf>
    <xf numFmtId="0" fontId="0" fillId="0" borderId="27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9" fontId="19" fillId="10" borderId="0" xfId="2" applyFont="1" applyFill="1" applyAlignment="1" applyProtection="1">
      <alignment horizontal="left" vertical="top" indent="1"/>
      <protection locked="0"/>
    </xf>
    <xf numFmtId="9" fontId="0" fillId="0" borderId="1" xfId="2" applyFont="1" applyBorder="1" applyAlignment="1">
      <alignment horizontal="center" vertical="center"/>
    </xf>
    <xf numFmtId="0" fontId="69" fillId="2" borderId="0" xfId="0" applyFont="1" applyFill="1" applyAlignment="1">
      <alignment horizontal="right" vertical="center" indent="1"/>
    </xf>
    <xf numFmtId="0" fontId="29" fillId="10" borderId="0" xfId="0" applyFont="1" applyFill="1" applyAlignment="1" applyProtection="1">
      <alignment horizontal="left" vertical="center" indent="1"/>
    </xf>
    <xf numFmtId="0" fontId="18" fillId="2" borderId="0" xfId="0" applyFont="1" applyFill="1" applyAlignment="1">
      <alignment horizontal="right" vertical="center" wrapText="1" indent="1"/>
    </xf>
    <xf numFmtId="0" fontId="44" fillId="2" borderId="0" xfId="0" applyFont="1" applyFill="1" applyAlignment="1">
      <alignment horizontal="right" vertical="center" wrapText="1" indent="1"/>
    </xf>
    <xf numFmtId="0" fontId="29" fillId="0" borderId="0" xfId="0" applyFont="1" applyAlignment="1">
      <alignment vertical="center" wrapText="1"/>
    </xf>
    <xf numFmtId="0" fontId="48" fillId="10" borderId="1" xfId="0" applyNumberFormat="1" applyFont="1" applyFill="1" applyBorder="1" applyAlignment="1">
      <alignment horizontal="center"/>
    </xf>
    <xf numFmtId="0" fontId="31" fillId="2" borderId="0" xfId="0" applyFont="1" applyFill="1" applyAlignment="1">
      <alignment horizontal="right" vertical="center" indent="1"/>
    </xf>
    <xf numFmtId="0" fontId="29" fillId="0" borderId="0" xfId="0" applyFont="1" applyAlignment="1">
      <alignment horizontal="right" vertical="center" indent="1"/>
    </xf>
    <xf numFmtId="165" fontId="5" fillId="6" borderId="42" xfId="0" applyNumberFormat="1" applyFont="1" applyFill="1" applyBorder="1" applyAlignment="1">
      <alignment horizontal="center" vertical="center" wrapText="1" shrinkToFit="1"/>
    </xf>
    <xf numFmtId="165" fontId="5" fillId="6" borderId="21" xfId="0" applyNumberFormat="1" applyFont="1" applyFill="1" applyBorder="1" applyAlignment="1">
      <alignment horizontal="center" vertical="center" wrapText="1" shrinkToFit="1"/>
    </xf>
    <xf numFmtId="0" fontId="46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2" fontId="5" fillId="17" borderId="11" xfId="0" applyNumberFormat="1" applyFont="1" applyFill="1" applyBorder="1" applyAlignment="1">
      <alignment horizontal="left" vertical="center"/>
    </xf>
    <xf numFmtId="2" fontId="5" fillId="17" borderId="12" xfId="0" applyNumberFormat="1" applyFont="1" applyFill="1" applyBorder="1" applyAlignment="1">
      <alignment horizontal="left" vertical="center"/>
    </xf>
    <xf numFmtId="2" fontId="5" fillId="17" borderId="12" xfId="0" applyNumberFormat="1" applyFont="1" applyFill="1" applyBorder="1" applyAlignment="1">
      <alignment horizontal="left" vertical="center" wrapText="1"/>
    </xf>
    <xf numFmtId="2" fontId="2" fillId="8" borderId="76" xfId="0" applyNumberFormat="1" applyFont="1" applyFill="1" applyBorder="1" applyAlignment="1">
      <alignment horizontal="center" vertical="center" wrapText="1"/>
    </xf>
    <xf numFmtId="2" fontId="2" fillId="8" borderId="75" xfId="0" applyNumberFormat="1" applyFont="1" applyFill="1" applyBorder="1" applyAlignment="1">
      <alignment horizontal="center" vertical="center" wrapText="1"/>
    </xf>
    <xf numFmtId="2" fontId="2" fillId="8" borderId="66" xfId="0" applyNumberFormat="1" applyFont="1" applyFill="1" applyBorder="1" applyAlignment="1">
      <alignment horizontal="center" vertical="center" wrapText="1"/>
    </xf>
    <xf numFmtId="2" fontId="61" fillId="2" borderId="0" xfId="0" applyNumberFormat="1" applyFont="1" applyFill="1" applyBorder="1" applyAlignment="1">
      <alignment horizontal="left" vertical="center" wrapText="1"/>
    </xf>
    <xf numFmtId="2" fontId="60" fillId="2" borderId="0" xfId="0" applyNumberFormat="1" applyFont="1" applyFill="1" applyBorder="1" applyAlignment="1">
      <alignment horizontal="left" vertical="center" wrapText="1"/>
    </xf>
    <xf numFmtId="2" fontId="0" fillId="17" borderId="0" xfId="0" applyNumberFormat="1" applyFont="1" applyFill="1" applyBorder="1" applyAlignment="1">
      <alignment horizontal="left" vertical="center" wrapText="1"/>
    </xf>
    <xf numFmtId="2" fontId="6" fillId="17" borderId="0" xfId="0" applyNumberFormat="1" applyFont="1" applyFill="1" applyBorder="1" applyAlignment="1">
      <alignment horizontal="left" vertical="center" wrapText="1"/>
    </xf>
    <xf numFmtId="2" fontId="0" fillId="17" borderId="0" xfId="0" applyNumberFormat="1" applyFill="1" applyBorder="1" applyAlignment="1">
      <alignment horizontal="left" vertical="center" wrapText="1"/>
    </xf>
    <xf numFmtId="2" fontId="5" fillId="17" borderId="14" xfId="0" applyNumberFormat="1" applyFont="1" applyFill="1" applyBorder="1" applyAlignment="1">
      <alignment horizontal="left" vertical="center" wrapText="1"/>
    </xf>
    <xf numFmtId="2" fontId="5" fillId="17" borderId="0" xfId="0" applyNumberFormat="1" applyFont="1" applyFill="1" applyBorder="1" applyAlignment="1">
      <alignment horizontal="left" vertical="center" wrapText="1"/>
    </xf>
    <xf numFmtId="2" fontId="4" fillId="0" borderId="42" xfId="0" applyNumberFormat="1" applyFont="1" applyBorder="1" applyAlignment="1">
      <alignment horizontal="center" vertical="center" wrapText="1"/>
    </xf>
    <xf numFmtId="2" fontId="4" fillId="0" borderId="41" xfId="0" applyNumberFormat="1" applyFont="1" applyBorder="1" applyAlignment="1">
      <alignment horizontal="center" vertical="center" wrapText="1"/>
    </xf>
    <xf numFmtId="2" fontId="5" fillId="17" borderId="14" xfId="0" applyNumberFormat="1" applyFont="1" applyFill="1" applyBorder="1" applyAlignment="1">
      <alignment horizontal="left" vertical="center"/>
    </xf>
    <xf numFmtId="2" fontId="5" fillId="17" borderId="0" xfId="0" applyNumberFormat="1" applyFont="1" applyFill="1" applyBorder="1" applyAlignment="1">
      <alignment horizontal="left" vertical="center"/>
    </xf>
    <xf numFmtId="2" fontId="2" fillId="18" borderId="11" xfId="0" applyNumberFormat="1" applyFont="1" applyFill="1" applyBorder="1" applyAlignment="1">
      <alignment horizontal="center" vertical="center" wrapText="1"/>
    </xf>
    <xf numFmtId="2" fontId="2" fillId="18" borderId="66" xfId="0" applyNumberFormat="1" applyFont="1" applyFill="1" applyBorder="1" applyAlignment="1">
      <alignment horizontal="center" vertical="center" wrapText="1"/>
    </xf>
    <xf numFmtId="2" fontId="2" fillId="18" borderId="77" xfId="0" applyNumberFormat="1" applyFont="1" applyFill="1" applyBorder="1" applyAlignment="1">
      <alignment horizontal="center" vertical="center" wrapText="1"/>
    </xf>
    <xf numFmtId="2" fontId="2" fillId="18" borderId="6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2" fontId="2" fillId="3" borderId="4" xfId="0" applyNumberFormat="1" applyFont="1" applyFill="1" applyBorder="1" applyAlignment="1">
      <alignment horizontal="right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9" fillId="2" borderId="16" xfId="0" applyNumberFormat="1" applyFont="1" applyFill="1" applyBorder="1" applyAlignment="1">
      <alignment horizontal="left" vertical="center" wrapText="1"/>
    </xf>
    <xf numFmtId="2" fontId="9" fillId="2" borderId="18" xfId="0" applyNumberFormat="1" applyFont="1" applyFill="1" applyBorder="1" applyAlignment="1">
      <alignment horizontal="left" vertical="center" wrapText="1"/>
    </xf>
    <xf numFmtId="2" fontId="0" fillId="2" borderId="48" xfId="0" applyNumberFormat="1" applyFill="1" applyBorder="1" applyAlignment="1">
      <alignment horizontal="left" vertical="center" wrapText="1"/>
    </xf>
    <xf numFmtId="2" fontId="0" fillId="2" borderId="61" xfId="0" applyNumberFormat="1" applyFill="1" applyBorder="1" applyAlignment="1">
      <alignment horizontal="left" vertical="center" wrapText="1"/>
    </xf>
    <xf numFmtId="2" fontId="2" fillId="8" borderId="4" xfId="0" applyNumberFormat="1" applyFont="1" applyFill="1" applyBorder="1" applyAlignment="1">
      <alignment horizontal="center" vertical="center" wrapText="1"/>
    </xf>
    <xf numFmtId="2" fontId="2" fillId="8" borderId="24" xfId="0" applyNumberFormat="1" applyFont="1" applyFill="1" applyBorder="1" applyAlignment="1">
      <alignment horizontal="center" vertical="center" wrapText="1"/>
    </xf>
    <xf numFmtId="2" fontId="2" fillId="8" borderId="61" xfId="0" applyNumberFormat="1" applyFont="1" applyFill="1" applyBorder="1" applyAlignment="1">
      <alignment horizontal="center" vertical="center" wrapText="1"/>
    </xf>
    <xf numFmtId="2" fontId="4" fillId="2" borderId="42" xfId="0" applyNumberFormat="1" applyFont="1" applyFill="1" applyBorder="1" applyAlignment="1">
      <alignment horizontal="center" vertical="center" wrapText="1"/>
    </xf>
    <xf numFmtId="2" fontId="4" fillId="2" borderId="78" xfId="0" applyNumberFormat="1" applyFont="1" applyFill="1" applyBorder="1" applyAlignment="1">
      <alignment horizontal="center" vertical="center" wrapText="1"/>
    </xf>
    <xf numFmtId="2" fontId="0" fillId="17" borderId="17" xfId="0" applyNumberFormat="1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2" fontId="2" fillId="18" borderId="52" xfId="0" applyNumberFormat="1" applyFont="1" applyFill="1" applyBorder="1" applyAlignment="1">
      <alignment horizontal="center" vertical="center" wrapText="1"/>
    </xf>
    <xf numFmtId="2" fontId="2" fillId="18" borderId="51" xfId="0" applyNumberFormat="1" applyFont="1" applyFill="1" applyBorder="1" applyAlignment="1">
      <alignment horizontal="center" vertical="center" wrapText="1"/>
    </xf>
    <xf numFmtId="2" fontId="2" fillId="18" borderId="14" xfId="0" applyNumberFormat="1" applyFont="1" applyFill="1" applyBorder="1" applyAlignment="1">
      <alignment horizontal="center" vertical="center" wrapText="1"/>
    </xf>
    <xf numFmtId="2" fontId="2" fillId="18" borderId="15" xfId="0" applyNumberFormat="1" applyFont="1" applyFill="1" applyBorder="1" applyAlignment="1">
      <alignment horizontal="center" vertical="center" wrapText="1"/>
    </xf>
    <xf numFmtId="2" fontId="2" fillId="18" borderId="16" xfId="0" applyNumberFormat="1" applyFont="1" applyFill="1" applyBorder="1" applyAlignment="1">
      <alignment horizontal="center" vertical="center" wrapText="1"/>
    </xf>
    <xf numFmtId="2" fontId="2" fillId="18" borderId="18" xfId="0" applyNumberFormat="1" applyFont="1" applyFill="1" applyBorder="1" applyAlignment="1">
      <alignment horizontal="center" vertical="center" wrapText="1"/>
    </xf>
    <xf numFmtId="2" fontId="4" fillId="3" borderId="42" xfId="0" applyNumberFormat="1" applyFont="1" applyFill="1" applyBorder="1" applyAlignment="1">
      <alignment horizontal="center" vertical="center" wrapText="1"/>
    </xf>
    <xf numFmtId="2" fontId="4" fillId="3" borderId="41" xfId="0" applyNumberFormat="1" applyFont="1" applyFill="1" applyBorder="1" applyAlignment="1">
      <alignment horizontal="center" vertical="center" wrapText="1"/>
    </xf>
    <xf numFmtId="2" fontId="57" fillId="3" borderId="1" xfId="0" applyNumberFormat="1" applyFont="1" applyFill="1" applyBorder="1" applyAlignment="1">
      <alignment horizontal="center" vertical="center" wrapText="1"/>
    </xf>
    <xf numFmtId="2" fontId="57" fillId="3" borderId="4" xfId="0" applyNumberFormat="1" applyFont="1" applyFill="1" applyBorder="1" applyAlignment="1">
      <alignment horizontal="center" vertical="center" wrapText="1"/>
    </xf>
    <xf numFmtId="2" fontId="4" fillId="3" borderId="22" xfId="0" applyNumberFormat="1" applyFont="1" applyFill="1" applyBorder="1" applyAlignment="1">
      <alignment horizontal="right" vertical="center" wrapText="1"/>
    </xf>
    <xf numFmtId="2" fontId="4" fillId="3" borderId="36" xfId="0" applyNumberFormat="1" applyFont="1" applyFill="1" applyBorder="1" applyAlignment="1">
      <alignment horizontal="right" vertical="center" wrapText="1"/>
    </xf>
    <xf numFmtId="2" fontId="4" fillId="3" borderId="21" xfId="0" applyNumberFormat="1" applyFont="1" applyFill="1" applyBorder="1" applyAlignment="1">
      <alignment horizontal="right" vertical="center" wrapText="1"/>
    </xf>
    <xf numFmtId="2" fontId="4" fillId="3" borderId="22" xfId="0" applyNumberFormat="1" applyFont="1" applyFill="1" applyBorder="1" applyAlignment="1" applyProtection="1">
      <alignment horizontal="right" vertical="center" wrapText="1"/>
    </xf>
    <xf numFmtId="2" fontId="4" fillId="3" borderId="36" xfId="0" applyNumberFormat="1" applyFont="1" applyFill="1" applyBorder="1" applyAlignment="1" applyProtection="1">
      <alignment horizontal="right" vertical="center" wrapText="1"/>
    </xf>
    <xf numFmtId="2" fontId="4" fillId="3" borderId="21" xfId="0" applyNumberFormat="1" applyFont="1" applyFill="1" applyBorder="1" applyAlignment="1" applyProtection="1">
      <alignment horizontal="right" vertical="center" wrapText="1"/>
    </xf>
    <xf numFmtId="2" fontId="2" fillId="18" borderId="54" xfId="0" applyNumberFormat="1" applyFont="1" applyFill="1" applyBorder="1" applyAlignment="1">
      <alignment horizontal="center" vertical="center" wrapText="1"/>
    </xf>
    <xf numFmtId="2" fontId="2" fillId="18" borderId="49" xfId="0" applyNumberFormat="1" applyFont="1" applyFill="1" applyBorder="1" applyAlignment="1">
      <alignment horizontal="center" vertical="center" wrapText="1"/>
    </xf>
    <xf numFmtId="2" fontId="2" fillId="18" borderId="46" xfId="0" applyNumberFormat="1" applyFont="1" applyFill="1" applyBorder="1" applyAlignment="1">
      <alignment horizontal="center" vertical="center" wrapText="1"/>
    </xf>
    <xf numFmtId="2" fontId="2" fillId="18" borderId="48" xfId="0" applyNumberFormat="1" applyFont="1" applyFill="1" applyBorder="1" applyAlignment="1">
      <alignment horizontal="center" vertical="center" wrapText="1"/>
    </xf>
    <xf numFmtId="2" fontId="2" fillId="18" borderId="61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2" fontId="5" fillId="3" borderId="4" xfId="0" applyNumberFormat="1" applyFont="1" applyFill="1" applyBorder="1" applyAlignment="1">
      <alignment horizontal="right" vertical="center" wrapText="1"/>
    </xf>
    <xf numFmtId="2" fontId="2" fillId="18" borderId="60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right" vertical="center" wrapText="1"/>
    </xf>
    <xf numFmtId="164" fontId="5" fillId="3" borderId="4" xfId="0" applyNumberFormat="1" applyFont="1" applyFill="1" applyBorder="1" applyAlignment="1" applyProtection="1">
      <alignment horizontal="right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2" fontId="0" fillId="2" borderId="23" xfId="0" applyNumberFormat="1" applyFill="1" applyBorder="1" applyAlignment="1">
      <alignment horizontal="center" vertical="center" wrapText="1"/>
    </xf>
    <xf numFmtId="2" fontId="0" fillId="2" borderId="48" xfId="0" applyNumberFormat="1" applyFont="1" applyFill="1" applyBorder="1" applyAlignment="1">
      <alignment horizontal="left" vertical="center" wrapText="1"/>
    </xf>
    <xf numFmtId="2" fontId="0" fillId="2" borderId="61" xfId="0" applyNumberFormat="1" applyFont="1" applyFill="1" applyBorder="1" applyAlignment="1">
      <alignment horizontal="left" vertical="center" wrapText="1"/>
    </xf>
    <xf numFmtId="2" fontId="0" fillId="2" borderId="44" xfId="0" applyNumberFormat="1" applyFill="1" applyBorder="1" applyAlignment="1">
      <alignment horizontal="left" vertical="center" wrapText="1"/>
    </xf>
    <xf numFmtId="2" fontId="0" fillId="2" borderId="59" xfId="0" applyNumberFormat="1" applyFill="1" applyBorder="1" applyAlignment="1">
      <alignment horizontal="left" vertical="center" wrapText="1"/>
    </xf>
    <xf numFmtId="2" fontId="4" fillId="3" borderId="55" xfId="0" applyNumberFormat="1" applyFont="1" applyFill="1" applyBorder="1" applyAlignment="1">
      <alignment horizontal="center" vertical="center" wrapText="1"/>
    </xf>
    <xf numFmtId="2" fontId="4" fillId="3" borderId="57" xfId="0" applyNumberFormat="1" applyFont="1" applyFill="1" applyBorder="1" applyAlignment="1">
      <alignment horizontal="center" vertical="center" wrapText="1"/>
    </xf>
    <xf numFmtId="167" fontId="0" fillId="2" borderId="53" xfId="0" applyNumberFormat="1" applyFill="1" applyBorder="1" applyAlignment="1">
      <alignment horizontal="center" vertical="center" wrapText="1"/>
    </xf>
    <xf numFmtId="167" fontId="0" fillId="2" borderId="6" xfId="0" applyNumberFormat="1" applyFill="1" applyBorder="1" applyAlignment="1">
      <alignment horizontal="center" vertical="center" wrapText="1"/>
    </xf>
    <xf numFmtId="167" fontId="0" fillId="2" borderId="45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2" fontId="0" fillId="2" borderId="27" xfId="0" applyNumberFormat="1" applyFill="1" applyBorder="1" applyAlignment="1">
      <alignment horizontal="center" vertical="center" wrapText="1"/>
    </xf>
    <xf numFmtId="2" fontId="5" fillId="17" borderId="13" xfId="0" applyNumberFormat="1" applyFont="1" applyFill="1" applyBorder="1" applyAlignment="1">
      <alignment horizontal="left" vertical="center"/>
    </xf>
    <xf numFmtId="2" fontId="5" fillId="17" borderId="15" xfId="0" applyNumberFormat="1" applyFont="1" applyFill="1" applyBorder="1" applyAlignment="1">
      <alignment horizontal="left" vertical="center" wrapText="1"/>
    </xf>
    <xf numFmtId="2" fontId="2" fillId="18" borderId="50" xfId="0" applyNumberFormat="1" applyFont="1" applyFill="1" applyBorder="1" applyAlignment="1">
      <alignment horizontal="center" vertical="center" wrapText="1"/>
    </xf>
    <xf numFmtId="2" fontId="2" fillId="18" borderId="73" xfId="0" applyNumberFormat="1" applyFont="1" applyFill="1" applyBorder="1" applyAlignment="1">
      <alignment horizontal="center" vertical="center" wrapText="1"/>
    </xf>
    <xf numFmtId="2" fontId="0" fillId="2" borderId="72" xfId="0" applyNumberFormat="1" applyFill="1" applyBorder="1" applyAlignment="1">
      <alignment horizontal="left" vertical="center" wrapText="1"/>
    </xf>
    <xf numFmtId="2" fontId="0" fillId="2" borderId="71" xfId="0" applyNumberFormat="1" applyFill="1" applyBorder="1" applyAlignment="1">
      <alignment horizontal="left" vertical="center" wrapText="1"/>
    </xf>
    <xf numFmtId="169" fontId="0" fillId="17" borderId="43" xfId="0" applyNumberFormat="1" applyFont="1" applyFill="1" applyBorder="1" applyAlignment="1">
      <alignment horizontal="center" vertical="center" wrapText="1"/>
    </xf>
    <xf numFmtId="169" fontId="0" fillId="17" borderId="74" xfId="0" applyNumberFormat="1" applyFont="1" applyFill="1" applyBorder="1" applyAlignment="1">
      <alignment horizontal="center" vertical="center" wrapText="1"/>
    </xf>
    <xf numFmtId="169" fontId="0" fillId="17" borderId="38" xfId="0" applyNumberFormat="1" applyFont="1" applyFill="1" applyBorder="1" applyAlignment="1">
      <alignment horizontal="center" vertical="center" wrapText="1"/>
    </xf>
    <xf numFmtId="2" fontId="56" fillId="17" borderId="63" xfId="0" applyNumberFormat="1" applyFont="1" applyFill="1" applyBorder="1" applyAlignment="1">
      <alignment horizontal="center" vertical="center" wrapText="1"/>
    </xf>
    <xf numFmtId="2" fontId="56" fillId="17" borderId="14" xfId="0" applyNumberFormat="1" applyFont="1" applyFill="1" applyBorder="1" applyAlignment="1">
      <alignment horizontal="center" vertical="center" wrapText="1"/>
    </xf>
    <xf numFmtId="2" fontId="56" fillId="17" borderId="50" xfId="0" applyNumberFormat="1" applyFont="1" applyFill="1" applyBorder="1" applyAlignment="1">
      <alignment horizontal="center" vertical="center" wrapText="1"/>
    </xf>
    <xf numFmtId="1" fontId="0" fillId="17" borderId="70" xfId="0" applyNumberFormat="1" applyFont="1" applyFill="1" applyBorder="1" applyAlignment="1">
      <alignment horizontal="center" vertical="center" wrapText="1"/>
    </xf>
    <xf numFmtId="1" fontId="0" fillId="17" borderId="15" xfId="0" applyNumberFormat="1" applyFont="1" applyFill="1" applyBorder="1" applyAlignment="1">
      <alignment horizontal="center" vertical="center" wrapText="1"/>
    </xf>
    <xf numFmtId="1" fontId="0" fillId="17" borderId="73" xfId="0" applyNumberFormat="1" applyFont="1" applyFill="1" applyBorder="1" applyAlignment="1">
      <alignment horizontal="center" vertical="center" wrapText="1"/>
    </xf>
    <xf numFmtId="2" fontId="0" fillId="2" borderId="65" xfId="0" applyNumberFormat="1" applyFill="1" applyBorder="1" applyAlignment="1">
      <alignment horizontal="left" vertical="center" wrapText="1"/>
    </xf>
    <xf numFmtId="2" fontId="0" fillId="2" borderId="66" xfId="0" applyNumberFormat="1" applyFill="1" applyBorder="1" applyAlignment="1">
      <alignment horizontal="left" vertical="center" wrapText="1"/>
    </xf>
    <xf numFmtId="2" fontId="2" fillId="18" borderId="65" xfId="0" applyNumberFormat="1" applyFont="1" applyFill="1" applyBorder="1" applyAlignment="1">
      <alignment horizontal="center" vertical="center" wrapText="1"/>
    </xf>
    <xf numFmtId="0" fontId="53" fillId="15" borderId="4" xfId="0" applyFont="1" applyFill="1" applyBorder="1" applyAlignment="1">
      <alignment horizontal="left"/>
    </xf>
    <xf numFmtId="0" fontId="53" fillId="15" borderId="24" xfId="0" applyFont="1" applyFill="1" applyBorder="1" applyAlignment="1">
      <alignment horizontal="left"/>
    </xf>
    <xf numFmtId="0" fontId="53" fillId="15" borderId="23" xfId="0" applyFont="1" applyFill="1" applyBorder="1" applyAlignment="1">
      <alignment horizontal="left"/>
    </xf>
    <xf numFmtId="0" fontId="48" fillId="15" borderId="1" xfId="0" applyFont="1" applyFill="1" applyBorder="1" applyAlignment="1">
      <alignment horizontal="center"/>
    </xf>
    <xf numFmtId="0" fontId="48" fillId="0" borderId="4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48" fillId="0" borderId="23" xfId="0" applyFont="1" applyBorder="1" applyAlignment="1">
      <alignment horizontal="center"/>
    </xf>
    <xf numFmtId="0" fontId="48" fillId="6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10" borderId="5" xfId="0" applyFont="1" applyFill="1" applyBorder="1" applyAlignment="1">
      <alignment horizontal="center"/>
    </xf>
    <xf numFmtId="0" fontId="48" fillId="10" borderId="6" xfId="0" applyFont="1" applyFill="1" applyBorder="1" applyAlignment="1">
      <alignment horizontal="center"/>
    </xf>
    <xf numFmtId="0" fontId="48" fillId="10" borderId="27" xfId="0" applyFont="1" applyFill="1" applyBorder="1" applyAlignment="1">
      <alignment horizontal="center"/>
    </xf>
    <xf numFmtId="0" fontId="48" fillId="0" borderId="29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6" borderId="1" xfId="0" applyFont="1" applyFill="1" applyBorder="1" applyAlignment="1">
      <alignment horizontal="center" vertical="center"/>
    </xf>
    <xf numFmtId="2" fontId="48" fillId="0" borderId="1" xfId="0" applyNumberFormat="1" applyFont="1" applyBorder="1" applyAlignment="1"/>
    <xf numFmtId="0" fontId="48" fillId="0" borderId="1" xfId="0" applyFont="1" applyBorder="1" applyAlignment="1"/>
    <xf numFmtId="44" fontId="48" fillId="10" borderId="1" xfId="1" applyFont="1" applyFill="1" applyBorder="1" applyAlignment="1">
      <alignment horizontal="center"/>
    </xf>
    <xf numFmtId="166" fontId="48" fillId="0" borderId="5" xfId="0" applyNumberFormat="1" applyFont="1" applyBorder="1" applyAlignment="1">
      <alignment horizontal="center" vertical="center"/>
    </xf>
    <xf numFmtId="166" fontId="48" fillId="0" borderId="6" xfId="0" applyNumberFormat="1" applyFont="1" applyBorder="1" applyAlignment="1">
      <alignment horizontal="center" vertical="center"/>
    </xf>
    <xf numFmtId="166" fontId="48" fillId="0" borderId="27" xfId="0" applyNumberFormat="1" applyFont="1" applyBorder="1" applyAlignment="1">
      <alignment horizontal="center" vertical="center"/>
    </xf>
    <xf numFmtId="44" fontId="48" fillId="11" borderId="7" xfId="1" applyFont="1" applyFill="1" applyBorder="1" applyAlignment="1">
      <alignment horizontal="center" vertical="center" wrapText="1"/>
    </xf>
    <xf numFmtId="44" fontId="48" fillId="11" borderId="30" xfId="1" applyFont="1" applyFill="1" applyBorder="1" applyAlignment="1">
      <alignment horizontal="center" vertical="center" wrapText="1"/>
    </xf>
    <xf numFmtId="44" fontId="48" fillId="11" borderId="10" xfId="1" applyFont="1" applyFill="1" applyBorder="1" applyAlignment="1">
      <alignment horizontal="center" vertical="center" wrapText="1"/>
    </xf>
    <xf numFmtId="44" fontId="48" fillId="11" borderId="29" xfId="1" applyFont="1" applyFill="1" applyBorder="1" applyAlignment="1">
      <alignment horizontal="center" vertical="center" wrapText="1"/>
    </xf>
    <xf numFmtId="44" fontId="48" fillId="11" borderId="0" xfId="1" applyFont="1" applyFill="1" applyBorder="1" applyAlignment="1">
      <alignment horizontal="center" vertical="center" wrapText="1"/>
    </xf>
    <xf numFmtId="44" fontId="48" fillId="11" borderId="28" xfId="1" applyFont="1" applyFill="1" applyBorder="1" applyAlignment="1">
      <alignment horizontal="center" vertical="center" wrapText="1"/>
    </xf>
    <xf numFmtId="44" fontId="48" fillId="11" borderId="26" xfId="1" applyFont="1" applyFill="1" applyBorder="1" applyAlignment="1">
      <alignment horizontal="center" vertical="center" wrapText="1"/>
    </xf>
    <xf numFmtId="44" fontId="48" fillId="11" borderId="2" xfId="1" applyFont="1" applyFill="1" applyBorder="1" applyAlignment="1">
      <alignment horizontal="center" vertical="center" wrapText="1"/>
    </xf>
    <xf numFmtId="44" fontId="48" fillId="11" borderId="25" xfId="1" applyFont="1" applyFill="1" applyBorder="1" applyAlignment="1">
      <alignment horizontal="center" vertical="center" wrapText="1"/>
    </xf>
    <xf numFmtId="2" fontId="48" fillId="0" borderId="1" xfId="0" applyNumberFormat="1" applyFont="1" applyBorder="1" applyAlignment="1">
      <alignment horizontal="left"/>
    </xf>
    <xf numFmtId="0" fontId="48" fillId="0" borderId="1" xfId="0" applyFont="1" applyBorder="1" applyAlignment="1">
      <alignment horizontal="left"/>
    </xf>
    <xf numFmtId="0" fontId="48" fillId="6" borderId="5" xfId="0" applyFont="1" applyFill="1" applyBorder="1" applyAlignment="1">
      <alignment horizontal="center" vertical="center" wrapText="1"/>
    </xf>
    <xf numFmtId="0" fontId="48" fillId="6" borderId="6" xfId="0" applyFont="1" applyFill="1" applyBorder="1" applyAlignment="1">
      <alignment horizontal="center" vertical="center" wrapText="1"/>
    </xf>
    <xf numFmtId="0" fontId="48" fillId="6" borderId="27" xfId="0" applyFont="1" applyFill="1" applyBorder="1" applyAlignment="1">
      <alignment horizontal="center" vertical="center" wrapText="1"/>
    </xf>
    <xf numFmtId="0" fontId="53" fillId="15" borderId="1" xfId="0" applyFont="1" applyFill="1" applyBorder="1" applyAlignment="1">
      <alignment horizontal="center"/>
    </xf>
    <xf numFmtId="0" fontId="48" fillId="6" borderId="4" xfId="0" applyFont="1" applyFill="1" applyBorder="1" applyAlignment="1">
      <alignment horizontal="center" vertical="center" wrapText="1"/>
    </xf>
    <xf numFmtId="0" fontId="48" fillId="6" borderId="24" xfId="0" applyFont="1" applyFill="1" applyBorder="1" applyAlignment="1">
      <alignment horizontal="center" vertical="center" wrapText="1"/>
    </xf>
    <xf numFmtId="0" fontId="48" fillId="6" borderId="23" xfId="0" applyFont="1" applyFill="1" applyBorder="1" applyAlignment="1">
      <alignment horizontal="center" vertical="center" wrapText="1"/>
    </xf>
    <xf numFmtId="0" fontId="48" fillId="10" borderId="4" xfId="0" applyFont="1" applyFill="1" applyBorder="1" applyAlignment="1">
      <alignment horizontal="center" vertical="center"/>
    </xf>
    <xf numFmtId="0" fontId="48" fillId="10" borderId="24" xfId="0" applyFont="1" applyFill="1" applyBorder="1" applyAlignment="1">
      <alignment horizontal="center" vertical="center"/>
    </xf>
    <xf numFmtId="0" fontId="48" fillId="10" borderId="23" xfId="0" applyFont="1" applyFill="1" applyBorder="1" applyAlignment="1">
      <alignment horizontal="center" vertical="center"/>
    </xf>
    <xf numFmtId="0" fontId="50" fillId="12" borderId="1" xfId="0" applyFont="1" applyFill="1" applyBorder="1" applyAlignment="1">
      <alignment horizontal="center"/>
    </xf>
    <xf numFmtId="166" fontId="48" fillId="11" borderId="1" xfId="0" applyNumberFormat="1" applyFont="1" applyFill="1" applyBorder="1" applyAlignment="1">
      <alignment horizontal="center" vertical="center"/>
    </xf>
    <xf numFmtId="0" fontId="48" fillId="11" borderId="1" xfId="0" applyNumberFormat="1" applyFont="1" applyFill="1" applyBorder="1" applyAlignment="1">
      <alignment horizontal="center" vertical="center"/>
    </xf>
    <xf numFmtId="0" fontId="48" fillId="0" borderId="4" xfId="0" applyFont="1" applyBorder="1" applyAlignment="1">
      <alignment horizontal="right"/>
    </xf>
    <xf numFmtId="0" fontId="48" fillId="0" borderId="24" xfId="0" applyFont="1" applyBorder="1" applyAlignment="1">
      <alignment horizontal="right"/>
    </xf>
    <xf numFmtId="0" fontId="48" fillId="0" borderId="23" xfId="0" applyFont="1" applyBorder="1" applyAlignment="1">
      <alignment horizontal="right"/>
    </xf>
    <xf numFmtId="49" fontId="48" fillId="0" borderId="1" xfId="0" applyNumberFormat="1" applyFont="1" applyBorder="1" applyAlignment="1">
      <alignment horizontal="left"/>
    </xf>
    <xf numFmtId="0" fontId="48" fillId="13" borderId="21" xfId="0" applyFont="1" applyFill="1" applyBorder="1" applyAlignment="1">
      <alignment horizontal="left"/>
    </xf>
    <xf numFmtId="0" fontId="48" fillId="13" borderId="20" xfId="0" applyFont="1" applyFill="1" applyBorder="1" applyAlignment="1">
      <alignment horizontal="left"/>
    </xf>
    <xf numFmtId="0" fontId="48" fillId="0" borderId="0" xfId="0" applyFont="1" applyAlignment="1">
      <alignment horizontal="left" wrapText="1"/>
    </xf>
    <xf numFmtId="0" fontId="48" fillId="0" borderId="0" xfId="0" applyFont="1" applyAlignment="1">
      <alignment horizontal="left"/>
    </xf>
    <xf numFmtId="166" fontId="49" fillId="15" borderId="1" xfId="0" applyNumberFormat="1" applyFont="1" applyFill="1" applyBorder="1" applyAlignment="1">
      <alignment horizontal="center" vertical="center" wrapText="1"/>
    </xf>
    <xf numFmtId="0" fontId="49" fillId="15" borderId="1" xfId="0" applyNumberFormat="1" applyFont="1" applyFill="1" applyBorder="1" applyAlignment="1">
      <alignment horizontal="center" vertical="center" wrapText="1"/>
    </xf>
    <xf numFmtId="0" fontId="50" fillId="14" borderId="1" xfId="0" applyFont="1" applyFill="1" applyBorder="1" applyAlignment="1">
      <alignment horizontal="center"/>
    </xf>
    <xf numFmtId="0" fontId="37" fillId="25" borderId="42" xfId="0" applyFont="1" applyFill="1" applyBorder="1" applyAlignment="1">
      <alignment horizontal="center" vertical="center" wrapText="1" shrinkToFit="1"/>
    </xf>
    <xf numFmtId="0" fontId="37" fillId="25" borderId="78" xfId="0" applyFont="1" applyFill="1" applyBorder="1" applyAlignment="1">
      <alignment horizontal="center" vertical="center" wrapText="1" shrinkToFit="1"/>
    </xf>
    <xf numFmtId="0" fontId="37" fillId="25" borderId="41" xfId="0" applyFont="1" applyFill="1" applyBorder="1" applyAlignment="1">
      <alignment horizontal="center" vertical="center" wrapText="1" shrinkToFit="1"/>
    </xf>
    <xf numFmtId="0" fontId="5" fillId="21" borderId="79" xfId="0" applyFont="1" applyFill="1" applyBorder="1" applyAlignment="1">
      <alignment horizontal="center" vertical="center" wrapText="1" shrinkToFit="1"/>
    </xf>
    <xf numFmtId="0" fontId="5" fillId="21" borderId="74" xfId="0" applyFont="1" applyFill="1" applyBorder="1" applyAlignment="1">
      <alignment horizontal="center" vertical="center" wrapText="1" shrinkToFit="1"/>
    </xf>
    <xf numFmtId="0" fontId="5" fillId="21" borderId="58" xfId="0" applyFont="1" applyFill="1" applyBorder="1" applyAlignment="1">
      <alignment horizontal="center" vertical="center" wrapText="1" shrinkToFit="1"/>
    </xf>
    <xf numFmtId="0" fontId="5" fillId="25" borderId="42" xfId="0" applyFont="1" applyFill="1" applyBorder="1" applyAlignment="1">
      <alignment horizontal="center" vertical="center" wrapText="1" shrinkToFit="1"/>
    </xf>
    <xf numFmtId="0" fontId="5" fillId="25" borderId="78" xfId="0" applyFont="1" applyFill="1" applyBorder="1" applyAlignment="1">
      <alignment horizontal="center" vertical="center" wrapText="1" shrinkToFit="1"/>
    </xf>
    <xf numFmtId="0" fontId="5" fillId="25" borderId="41" xfId="0" applyFont="1" applyFill="1" applyBorder="1" applyAlignment="1">
      <alignment horizontal="center" vertical="center" wrapText="1" shrinkToFit="1"/>
    </xf>
    <xf numFmtId="0" fontId="5" fillId="25" borderId="79" xfId="0" applyFont="1" applyFill="1" applyBorder="1" applyAlignment="1">
      <alignment horizontal="center" vertical="center" wrapText="1" shrinkToFit="1"/>
    </xf>
    <xf numFmtId="0" fontId="5" fillId="25" borderId="58" xfId="0" applyFont="1" applyFill="1" applyBorder="1" applyAlignment="1">
      <alignment horizontal="center" vertical="center" wrapText="1" shrinkToFit="1"/>
    </xf>
    <xf numFmtId="165" fontId="55" fillId="26" borderId="11" xfId="0" applyNumberFormat="1" applyFont="1" applyFill="1" applyBorder="1" applyAlignment="1">
      <alignment horizontal="center" vertical="center" wrapText="1" shrinkToFit="1"/>
    </xf>
    <xf numFmtId="165" fontId="55" fillId="26" borderId="13" xfId="0" applyNumberFormat="1" applyFont="1" applyFill="1" applyBorder="1" applyAlignment="1">
      <alignment horizontal="center" vertical="center" wrapText="1" shrinkToFit="1"/>
    </xf>
    <xf numFmtId="165" fontId="55" fillId="26" borderId="16" xfId="0" applyNumberFormat="1" applyFont="1" applyFill="1" applyBorder="1" applyAlignment="1">
      <alignment horizontal="center" vertical="center" wrapText="1" shrinkToFit="1"/>
    </xf>
    <xf numFmtId="165" fontId="55" fillId="26" borderId="18" xfId="0" applyNumberFormat="1" applyFont="1" applyFill="1" applyBorder="1" applyAlignment="1">
      <alignment horizontal="center" vertical="center" wrapText="1" shrinkToFit="1"/>
    </xf>
    <xf numFmtId="165" fontId="55" fillId="23" borderId="11" xfId="0" applyNumberFormat="1" applyFont="1" applyFill="1" applyBorder="1" applyAlignment="1">
      <alignment horizontal="center" vertical="center" wrapText="1" shrinkToFit="1"/>
    </xf>
    <xf numFmtId="165" fontId="55" fillId="23" borderId="12" xfId="0" applyNumberFormat="1" applyFont="1" applyFill="1" applyBorder="1" applyAlignment="1">
      <alignment horizontal="center" vertical="center" wrapText="1" shrinkToFit="1"/>
    </xf>
    <xf numFmtId="165" fontId="55" fillId="23" borderId="13" xfId="0" applyNumberFormat="1" applyFont="1" applyFill="1" applyBorder="1" applyAlignment="1">
      <alignment horizontal="center" vertical="center" wrapText="1" shrinkToFit="1"/>
    </xf>
    <xf numFmtId="165" fontId="55" fillId="23" borderId="16" xfId="0" applyNumberFormat="1" applyFont="1" applyFill="1" applyBorder="1" applyAlignment="1">
      <alignment horizontal="center" vertical="center" wrapText="1" shrinkToFit="1"/>
    </xf>
    <xf numFmtId="165" fontId="55" fillId="23" borderId="17" xfId="0" applyNumberFormat="1" applyFont="1" applyFill="1" applyBorder="1" applyAlignment="1">
      <alignment horizontal="center" vertical="center" wrapText="1" shrinkToFit="1"/>
    </xf>
    <xf numFmtId="165" fontId="55" fillId="23" borderId="18" xfId="0" applyNumberFormat="1" applyFont="1" applyFill="1" applyBorder="1" applyAlignment="1">
      <alignment horizontal="center" vertical="center" wrapText="1" shrinkToFit="1"/>
    </xf>
    <xf numFmtId="164" fontId="55" fillId="6" borderId="11" xfId="0" applyNumberFormat="1" applyFont="1" applyFill="1" applyBorder="1" applyAlignment="1">
      <alignment horizontal="center" vertical="center" wrapText="1" shrinkToFit="1"/>
    </xf>
    <xf numFmtId="164" fontId="55" fillId="6" borderId="12" xfId="0" applyNumberFormat="1" applyFont="1" applyFill="1" applyBorder="1" applyAlignment="1">
      <alignment horizontal="center" vertical="center" wrapText="1" shrinkToFit="1"/>
    </xf>
    <xf numFmtId="164" fontId="55" fillId="6" borderId="13" xfId="0" applyNumberFormat="1" applyFont="1" applyFill="1" applyBorder="1" applyAlignment="1">
      <alignment horizontal="center" vertical="center" wrapText="1" shrinkToFit="1"/>
    </xf>
    <xf numFmtId="164" fontId="55" fillId="6" borderId="16" xfId="0" applyNumberFormat="1" applyFont="1" applyFill="1" applyBorder="1" applyAlignment="1">
      <alignment horizontal="center" vertical="center" wrapText="1" shrinkToFit="1"/>
    </xf>
    <xf numFmtId="164" fontId="55" fillId="6" borderId="17" xfId="0" applyNumberFormat="1" applyFont="1" applyFill="1" applyBorder="1" applyAlignment="1">
      <alignment horizontal="center" vertical="center" wrapText="1" shrinkToFit="1"/>
    </xf>
    <xf numFmtId="164" fontId="55" fillId="6" borderId="18" xfId="0" applyNumberFormat="1" applyFont="1" applyFill="1" applyBorder="1" applyAlignment="1">
      <alignment horizontal="center" vertical="center" wrapText="1" shrinkToFit="1"/>
    </xf>
    <xf numFmtId="164" fontId="55" fillId="4" borderId="11" xfId="0" applyNumberFormat="1" applyFont="1" applyFill="1" applyBorder="1" applyAlignment="1">
      <alignment horizontal="center" vertical="center" wrapText="1" shrinkToFit="1"/>
    </xf>
    <xf numFmtId="164" fontId="55" fillId="4" borderId="12" xfId="0" applyNumberFormat="1" applyFont="1" applyFill="1" applyBorder="1" applyAlignment="1">
      <alignment horizontal="center" vertical="center" wrapText="1" shrinkToFit="1"/>
    </xf>
    <xf numFmtId="164" fontId="55" fillId="4" borderId="13" xfId="0" applyNumberFormat="1" applyFont="1" applyFill="1" applyBorder="1" applyAlignment="1">
      <alignment horizontal="center" vertical="center" wrapText="1" shrinkToFit="1"/>
    </xf>
    <xf numFmtId="164" fontId="55" fillId="4" borderId="17" xfId="0" applyNumberFormat="1" applyFont="1" applyFill="1" applyBorder="1" applyAlignment="1">
      <alignment horizontal="center" vertical="center" wrapText="1" shrinkToFit="1"/>
    </xf>
    <xf numFmtId="164" fontId="55" fillId="4" borderId="18" xfId="0" applyNumberFormat="1" applyFont="1" applyFill="1" applyBorder="1" applyAlignment="1">
      <alignment horizontal="center" vertical="center" wrapText="1" shrinkToFit="1"/>
    </xf>
    <xf numFmtId="165" fontId="55" fillId="24" borderId="11" xfId="0" applyNumberFormat="1" applyFont="1" applyFill="1" applyBorder="1" applyAlignment="1">
      <alignment horizontal="center" vertical="center" wrapText="1" shrinkToFit="1"/>
    </xf>
    <xf numFmtId="165" fontId="55" fillId="24" borderId="12" xfId="0" applyNumberFormat="1" applyFont="1" applyFill="1" applyBorder="1" applyAlignment="1">
      <alignment horizontal="center" vertical="center" wrapText="1" shrinkToFit="1"/>
    </xf>
    <xf numFmtId="165" fontId="55" fillId="24" borderId="16" xfId="0" applyNumberFormat="1" applyFont="1" applyFill="1" applyBorder="1" applyAlignment="1">
      <alignment horizontal="center" vertical="center" wrapText="1" shrinkToFit="1"/>
    </xf>
    <xf numFmtId="165" fontId="55" fillId="24" borderId="17" xfId="0" applyNumberFormat="1" applyFont="1" applyFill="1" applyBorder="1" applyAlignment="1">
      <alignment horizontal="center" vertical="center" wrapText="1" shrinkToFit="1"/>
    </xf>
    <xf numFmtId="165" fontId="55" fillId="22" borderId="11" xfId="0" applyNumberFormat="1" applyFont="1" applyFill="1" applyBorder="1" applyAlignment="1">
      <alignment horizontal="center" vertical="center" wrapText="1" shrinkToFit="1"/>
    </xf>
    <xf numFmtId="165" fontId="55" fillId="22" borderId="12" xfId="0" applyNumberFormat="1" applyFont="1" applyFill="1" applyBorder="1" applyAlignment="1">
      <alignment horizontal="center" vertical="center" wrapText="1" shrinkToFit="1"/>
    </xf>
    <xf numFmtId="165" fontId="55" fillId="22" borderId="13" xfId="0" applyNumberFormat="1" applyFont="1" applyFill="1" applyBorder="1" applyAlignment="1">
      <alignment horizontal="center" vertical="center" wrapText="1" shrinkToFit="1"/>
    </xf>
    <xf numFmtId="165" fontId="55" fillId="22" borderId="16" xfId="0" applyNumberFormat="1" applyFont="1" applyFill="1" applyBorder="1" applyAlignment="1">
      <alignment horizontal="center" vertical="center" wrapText="1" shrinkToFit="1"/>
    </xf>
    <xf numFmtId="165" fontId="55" fillId="22" borderId="17" xfId="0" applyNumberFormat="1" applyFont="1" applyFill="1" applyBorder="1" applyAlignment="1">
      <alignment horizontal="center" vertical="center" wrapText="1" shrinkToFit="1"/>
    </xf>
    <xf numFmtId="165" fontId="55" fillId="22" borderId="18" xfId="0" applyNumberFormat="1" applyFont="1" applyFill="1" applyBorder="1" applyAlignment="1">
      <alignment horizontal="center" vertical="center" wrapText="1" shrinkToFit="1"/>
    </xf>
    <xf numFmtId="165" fontId="55" fillId="6" borderId="42" xfId="0" applyNumberFormat="1" applyFont="1" applyFill="1" applyBorder="1" applyAlignment="1">
      <alignment horizontal="center" vertical="center" wrapText="1" shrinkToFit="1"/>
    </xf>
    <xf numFmtId="165" fontId="55" fillId="6" borderId="78" xfId="0" applyNumberFormat="1" applyFont="1" applyFill="1" applyBorder="1" applyAlignment="1">
      <alignment horizontal="center" vertical="center" wrapText="1" shrinkToFit="1"/>
    </xf>
    <xf numFmtId="164" fontId="55" fillId="21" borderId="11" xfId="0" applyNumberFormat="1" applyFont="1" applyFill="1" applyBorder="1" applyAlignment="1">
      <alignment horizontal="center" vertical="center" wrapText="1" shrinkToFit="1"/>
    </xf>
    <xf numFmtId="164" fontId="55" fillId="21" borderId="12" xfId="0" applyNumberFormat="1" applyFont="1" applyFill="1" applyBorder="1" applyAlignment="1">
      <alignment horizontal="center" vertical="center" wrapText="1" shrinkToFit="1"/>
    </xf>
    <xf numFmtId="164" fontId="55" fillId="21" borderId="13" xfId="0" applyNumberFormat="1" applyFont="1" applyFill="1" applyBorder="1" applyAlignment="1">
      <alignment horizontal="center" vertical="center" wrapText="1" shrinkToFit="1"/>
    </xf>
    <xf numFmtId="164" fontId="55" fillId="21" borderId="16" xfId="0" applyNumberFormat="1" applyFont="1" applyFill="1" applyBorder="1" applyAlignment="1">
      <alignment horizontal="center" vertical="center" wrapText="1" shrinkToFit="1"/>
    </xf>
    <xf numFmtId="164" fontId="55" fillId="21" borderId="17" xfId="0" applyNumberFormat="1" applyFont="1" applyFill="1" applyBorder="1" applyAlignment="1">
      <alignment horizontal="center" vertical="center" wrapText="1" shrinkToFit="1"/>
    </xf>
    <xf numFmtId="164" fontId="55" fillId="21" borderId="18" xfId="0" applyNumberFormat="1" applyFont="1" applyFill="1" applyBorder="1" applyAlignment="1">
      <alignment horizontal="center" vertical="center" wrapText="1" shrinkToFit="1"/>
    </xf>
    <xf numFmtId="0" fontId="55" fillId="3" borderId="11" xfId="0" applyFont="1" applyFill="1" applyBorder="1" applyAlignment="1">
      <alignment horizontal="center" vertical="center" wrapText="1" shrinkToFit="1"/>
    </xf>
    <xf numFmtId="0" fontId="68" fillId="3" borderId="12" xfId="0" applyFont="1" applyFill="1" applyBorder="1" applyAlignment="1">
      <alignment horizontal="center" vertical="center" wrapText="1" shrinkToFit="1"/>
    </xf>
    <xf numFmtId="0" fontId="68" fillId="3" borderId="13" xfId="0" applyFont="1" applyFill="1" applyBorder="1" applyAlignment="1">
      <alignment horizontal="center" vertical="center" wrapText="1" shrinkToFit="1"/>
    </xf>
    <xf numFmtId="0" fontId="68" fillId="3" borderId="16" xfId="0" applyFont="1" applyFill="1" applyBorder="1" applyAlignment="1">
      <alignment horizontal="center" vertical="center" wrapText="1" shrinkToFit="1"/>
    </xf>
    <xf numFmtId="0" fontId="68" fillId="3" borderId="17" xfId="0" applyFont="1" applyFill="1" applyBorder="1" applyAlignment="1">
      <alignment horizontal="center" vertical="center" wrapText="1" shrinkToFit="1"/>
    </xf>
    <xf numFmtId="0" fontId="68" fillId="3" borderId="18" xfId="0" applyFont="1" applyFill="1" applyBorder="1" applyAlignment="1">
      <alignment horizontal="center" vertical="center" wrapText="1" shrinkToFit="1"/>
    </xf>
    <xf numFmtId="0" fontId="55" fillId="4" borderId="11" xfId="0" applyFont="1" applyFill="1" applyBorder="1" applyAlignment="1">
      <alignment horizontal="center" vertical="center" wrapText="1" shrinkToFit="1"/>
    </xf>
    <xf numFmtId="0" fontId="55" fillId="4" borderId="12" xfId="0" applyFont="1" applyFill="1" applyBorder="1" applyAlignment="1">
      <alignment horizontal="center" vertical="center" wrapText="1" shrinkToFit="1"/>
    </xf>
    <xf numFmtId="0" fontId="55" fillId="4" borderId="13" xfId="0" applyFont="1" applyFill="1" applyBorder="1" applyAlignment="1">
      <alignment horizontal="center" vertical="center" wrapText="1" shrinkToFit="1"/>
    </xf>
    <xf numFmtId="0" fontId="55" fillId="4" borderId="16" xfId="0" applyFont="1" applyFill="1" applyBorder="1" applyAlignment="1">
      <alignment horizontal="center" vertical="center" wrapText="1" shrinkToFit="1"/>
    </xf>
    <xf numFmtId="0" fontId="55" fillId="4" borderId="17" xfId="0" applyFont="1" applyFill="1" applyBorder="1" applyAlignment="1">
      <alignment horizontal="center" vertical="center" wrapText="1" shrinkToFit="1"/>
    </xf>
    <xf numFmtId="0" fontId="55" fillId="4" borderId="18" xfId="0" applyFont="1" applyFill="1" applyBorder="1" applyAlignment="1">
      <alignment horizontal="center" vertical="center" wrapText="1" shrinkToFit="1"/>
    </xf>
    <xf numFmtId="0" fontId="55" fillId="3" borderId="13" xfId="0" applyFont="1" applyFill="1" applyBorder="1" applyAlignment="1">
      <alignment horizontal="center" vertical="center" wrapText="1" shrinkToFit="1"/>
    </xf>
    <xf numFmtId="0" fontId="55" fillId="3" borderId="16" xfId="0" applyFont="1" applyFill="1" applyBorder="1" applyAlignment="1">
      <alignment horizontal="center" vertical="center" wrapText="1" shrinkToFit="1"/>
    </xf>
    <xf numFmtId="0" fontId="55" fillId="3" borderId="18" xfId="0" applyFont="1" applyFill="1" applyBorder="1" applyAlignment="1">
      <alignment horizontal="center" vertical="center" wrapText="1" shrinkToFit="1"/>
    </xf>
    <xf numFmtId="0" fontId="55" fillId="5" borderId="42" xfId="0" applyFont="1" applyFill="1" applyBorder="1" applyAlignment="1">
      <alignment horizontal="center" vertical="center" wrapText="1" shrinkToFit="1"/>
    </xf>
    <xf numFmtId="0" fontId="55" fillId="5" borderId="78" xfId="0" applyFont="1" applyFill="1" applyBorder="1" applyAlignment="1">
      <alignment horizontal="center" vertical="center" wrapText="1" shrinkToFit="1"/>
    </xf>
    <xf numFmtId="0" fontId="55" fillId="5" borderId="41" xfId="0" applyFont="1" applyFill="1" applyBorder="1" applyAlignment="1">
      <alignment horizontal="center" vertical="center" wrapText="1" shrinkToFit="1"/>
    </xf>
    <xf numFmtId="0" fontId="5" fillId="5" borderId="42" xfId="0" applyFont="1" applyFill="1" applyBorder="1" applyAlignment="1">
      <alignment horizontal="center" vertical="center" wrapText="1" shrinkToFit="1"/>
    </xf>
    <xf numFmtId="0" fontId="5" fillId="5" borderId="78" xfId="0" applyFont="1" applyFill="1" applyBorder="1" applyAlignment="1">
      <alignment horizontal="center" vertical="center" wrapText="1" shrinkToFit="1"/>
    </xf>
    <xf numFmtId="0" fontId="5" fillId="5" borderId="41" xfId="0" applyFont="1" applyFill="1" applyBorder="1" applyAlignment="1">
      <alignment horizontal="center" vertical="center" wrapText="1" shrinkToFit="1"/>
    </xf>
    <xf numFmtId="0" fontId="5" fillId="5" borderId="79" xfId="0" applyFont="1" applyFill="1" applyBorder="1" applyAlignment="1">
      <alignment horizontal="center" vertical="center" wrapText="1" shrinkToFit="1"/>
    </xf>
    <xf numFmtId="0" fontId="5" fillId="5" borderId="58" xfId="0" applyFont="1" applyFill="1" applyBorder="1" applyAlignment="1">
      <alignment horizontal="center" vertical="center" wrapText="1" shrinkToFit="1"/>
    </xf>
    <xf numFmtId="164" fontId="0" fillId="2" borderId="38" xfId="0" applyNumberFormat="1" applyFill="1" applyBorder="1" applyAlignment="1">
      <alignment horizontal="center" vertical="center" wrapText="1"/>
    </xf>
    <xf numFmtId="164" fontId="0" fillId="2" borderId="37" xfId="0" applyNumberForma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2" fillId="13" borderId="36" xfId="0" applyFont="1" applyFill="1" applyBorder="1" applyAlignment="1">
      <alignment horizontal="center" vertical="center" wrapText="1"/>
    </xf>
    <xf numFmtId="0" fontId="2" fillId="13" borderId="19" xfId="0" applyFont="1" applyFill="1" applyBorder="1" applyAlignment="1">
      <alignment horizontal="center" vertical="center" wrapText="1"/>
    </xf>
    <xf numFmtId="0" fontId="2" fillId="13" borderId="42" xfId="0" applyFont="1" applyFill="1" applyBorder="1" applyAlignment="1">
      <alignment horizontal="center" vertical="center" wrapText="1"/>
    </xf>
    <xf numFmtId="0" fontId="2" fillId="13" borderId="4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7" fillId="10" borderId="17" xfId="0" applyFont="1" applyFill="1" applyBorder="1" applyAlignment="1">
      <alignment horizontal="center" vertical="center" wrapText="1"/>
    </xf>
    <xf numFmtId="0" fontId="55" fillId="2" borderId="0" xfId="0" applyFont="1" applyFill="1" applyAlignment="1">
      <alignment horizontal="center" vertical="center" wrapText="1"/>
    </xf>
    <xf numFmtId="0" fontId="37" fillId="10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2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3429000</xdr:colOff>
      <xdr:row>0</xdr:row>
      <xdr:rowOff>0</xdr:rowOff>
    </xdr:from>
    <xdr:ext cx="1314438" cy="1322917"/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1667" y="0"/>
          <a:ext cx="1314438" cy="1322917"/>
        </a:xfrm>
        <a:prstGeom prst="rect">
          <a:avLst/>
        </a:prstGeom>
      </xdr:spPr>
    </xdr:pic>
    <xdr:clientData/>
  </xdr:oneCellAnchor>
  <xdr:twoCellAnchor>
    <xdr:from>
      <xdr:col>4</xdr:col>
      <xdr:colOff>7938</xdr:colOff>
      <xdr:row>27</xdr:row>
      <xdr:rowOff>254000</xdr:rowOff>
    </xdr:from>
    <xdr:to>
      <xdr:col>6</xdr:col>
      <xdr:colOff>165100</xdr:colOff>
      <xdr:row>29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794038" y="9550400"/>
          <a:ext cx="1681162" cy="8636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31750</xdr:colOff>
      <xdr:row>110</xdr:row>
      <xdr:rowOff>178028</xdr:rowOff>
    </xdr:from>
    <xdr:to>
      <xdr:col>5</xdr:col>
      <xdr:colOff>452438</xdr:colOff>
      <xdr:row>111</xdr:row>
      <xdr:rowOff>571501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5816036" y="51404385"/>
          <a:ext cx="1182688" cy="77447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1052737</xdr:colOff>
      <xdr:row>109</xdr:row>
      <xdr:rowOff>544286</xdr:rowOff>
    </xdr:from>
    <xdr:to>
      <xdr:col>7</xdr:col>
      <xdr:colOff>522739</xdr:colOff>
      <xdr:row>110</xdr:row>
      <xdr:rowOff>325439</xdr:rowOff>
    </xdr:to>
    <xdr:sp macro="" textlink="">
      <xdr:nvSpPr>
        <xdr:cNvPr id="25" name="Légende encadrée 2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6129451" y="46522822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105833</xdr:colOff>
      <xdr:row>3</xdr:row>
      <xdr:rowOff>108858</xdr:rowOff>
    </xdr:from>
    <xdr:to>
      <xdr:col>19</xdr:col>
      <xdr:colOff>95248</xdr:colOff>
      <xdr:row>31</xdr:row>
      <xdr:rowOff>33265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0480262" y="852715"/>
          <a:ext cx="7609415" cy="10356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3200" b="1"/>
            <a:t>Guide pour remplir le formulaire</a:t>
          </a:r>
        </a:p>
        <a:p>
          <a:pPr algn="ctr"/>
          <a:endParaRPr lang="fr-FR" sz="3200" b="1"/>
        </a:p>
        <a:p>
          <a:pPr algn="l"/>
          <a:r>
            <a:rPr lang="fr-FR" sz="2000" b="1"/>
            <a:t>1.</a:t>
          </a:r>
          <a:r>
            <a:rPr lang="fr-FR" sz="2000" b="1" baseline="0"/>
            <a:t> Saisir les données</a:t>
          </a:r>
        </a:p>
        <a:p>
          <a:pPr algn="l"/>
          <a:endParaRPr lang="fr-FR" sz="2000" b="1" baseline="0"/>
        </a:p>
        <a:p>
          <a:pPr algn="l"/>
          <a:r>
            <a:rPr lang="fr-FR" sz="2000" b="0" u="none" baseline="0"/>
            <a:t>	- </a:t>
          </a:r>
          <a:r>
            <a:rPr lang="fr-FR" sz="2000" b="0" u="sng" baseline="0"/>
            <a:t>Seules les cellules grises sont à compléter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Appuyez sur Entrée une fois que vous avez terminé de 	remplir la cellule et pour passer à la suivante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Pour aller à la ligne dans une même cellule, cliquez sur </a:t>
          </a:r>
          <a:r>
            <a:rPr lang="fr-FR" sz="2000" b="1" baseline="0"/>
            <a:t>ALT 	et Entrée simultanément</a:t>
          </a:r>
        </a:p>
        <a:p>
          <a:pPr algn="l"/>
          <a:endParaRPr lang="fr-FR" sz="2000" b="0" baseline="0"/>
        </a:p>
        <a:p>
          <a:pPr algn="l"/>
          <a:r>
            <a:rPr lang="fr-FR" sz="2000" b="1"/>
            <a:t>2.</a:t>
          </a:r>
          <a:r>
            <a:rPr lang="fr-FR" sz="2000" b="1" baseline="0"/>
            <a:t> Utilisation des listes déroulantes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- Si une cellule contient un bulle indiquant </a:t>
          </a:r>
          <a:r>
            <a:rPr lang="fr-FR" sz="2000" b="1" baseline="0"/>
            <a:t>"Réponse à sélectionner", </a:t>
          </a:r>
          <a:r>
            <a:rPr lang="fr-FR" sz="2000" b="0" baseline="0"/>
            <a:t>il s'agit d'une liste déroulante. Cliquez sur la flèche en bas à droite de la cellule pour voir les options disponibles et sélectionnez celle souhaitée.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3</a:t>
          </a:r>
          <a:r>
            <a:rPr lang="fr-FR" sz="2000" b="0" baseline="0"/>
            <a:t>. </a:t>
          </a:r>
          <a:r>
            <a:rPr lang="fr-FR" sz="2000" b="1" baseline="0"/>
            <a:t>Formules et calculs automatiques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- Le formulaire inclut des formules de calculs, certaines cellules sont donc vérouillées, vous ne pourrez pas les modifier.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4. Sauvegarde régulière ! 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- Enregistrez votre formulaire régulièrement.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>
              <a:solidFill>
                <a:sysClr val="windowText" lastClr="000000"/>
              </a:solidFill>
            </a:rPr>
            <a:t>Note : Si besoin vous pouvez zoomer le document en utilisant l'option en bas à droite pour une meilleure visibilité.</a:t>
          </a:r>
        </a:p>
      </xdr:txBody>
    </xdr:sp>
    <xdr:clientData/>
  </xdr:twoCellAnchor>
  <xdr:twoCellAnchor>
    <xdr:from>
      <xdr:col>4</xdr:col>
      <xdr:colOff>1041851</xdr:colOff>
      <xdr:row>84</xdr:row>
      <xdr:rowOff>438151</xdr:rowOff>
    </xdr:from>
    <xdr:to>
      <xdr:col>7</xdr:col>
      <xdr:colOff>511853</xdr:colOff>
      <xdr:row>85</xdr:row>
      <xdr:rowOff>219303</xdr:rowOff>
    </xdr:to>
    <xdr:sp macro="" textlink="">
      <xdr:nvSpPr>
        <xdr:cNvPr id="27" name="Légende encadrée 2 24">
          <a:extLst>
            <a:ext uri="{FF2B5EF4-FFF2-40B4-BE49-F238E27FC236}">
              <a16:creationId xmlns:a16="http://schemas.microsoft.com/office/drawing/2014/main" id="{A9F62D61-CBD8-40C4-B20D-84F3C14E6F6F}"/>
            </a:ext>
          </a:extLst>
        </xdr:cNvPr>
        <xdr:cNvSpPr/>
      </xdr:nvSpPr>
      <xdr:spPr>
        <a:xfrm>
          <a:off x="16118565" y="35503758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1044573</xdr:colOff>
      <xdr:row>101</xdr:row>
      <xdr:rowOff>359229</xdr:rowOff>
    </xdr:from>
    <xdr:to>
      <xdr:col>7</xdr:col>
      <xdr:colOff>514575</xdr:colOff>
      <xdr:row>102</xdr:row>
      <xdr:rowOff>140382</xdr:rowOff>
    </xdr:to>
    <xdr:sp macro="" textlink="">
      <xdr:nvSpPr>
        <xdr:cNvPr id="28" name="Légende encadrée 2 24">
          <a:extLst>
            <a:ext uri="{FF2B5EF4-FFF2-40B4-BE49-F238E27FC236}">
              <a16:creationId xmlns:a16="http://schemas.microsoft.com/office/drawing/2014/main" id="{5433A4D9-847F-4070-8B30-9238EB64060B}"/>
            </a:ext>
          </a:extLst>
        </xdr:cNvPr>
        <xdr:cNvSpPr/>
      </xdr:nvSpPr>
      <xdr:spPr>
        <a:xfrm>
          <a:off x="16121287" y="43412229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1060902</xdr:colOff>
      <xdr:row>68</xdr:row>
      <xdr:rowOff>443595</xdr:rowOff>
    </xdr:from>
    <xdr:to>
      <xdr:col>7</xdr:col>
      <xdr:colOff>530904</xdr:colOff>
      <xdr:row>69</xdr:row>
      <xdr:rowOff>224747</xdr:rowOff>
    </xdr:to>
    <xdr:sp macro="" textlink="">
      <xdr:nvSpPr>
        <xdr:cNvPr id="30" name="Légende encadrée 2 24">
          <a:extLst>
            <a:ext uri="{FF2B5EF4-FFF2-40B4-BE49-F238E27FC236}">
              <a16:creationId xmlns:a16="http://schemas.microsoft.com/office/drawing/2014/main" id="{79FF3C77-06A8-453A-8BD6-13804E1E4C9D}"/>
            </a:ext>
          </a:extLst>
        </xdr:cNvPr>
        <xdr:cNvSpPr/>
      </xdr:nvSpPr>
      <xdr:spPr>
        <a:xfrm>
          <a:off x="16137616" y="29059416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1050016</xdr:colOff>
      <xdr:row>65</xdr:row>
      <xdr:rowOff>432708</xdr:rowOff>
    </xdr:from>
    <xdr:to>
      <xdr:col>7</xdr:col>
      <xdr:colOff>520018</xdr:colOff>
      <xdr:row>66</xdr:row>
      <xdr:rowOff>213861</xdr:rowOff>
    </xdr:to>
    <xdr:sp macro="" textlink="">
      <xdr:nvSpPr>
        <xdr:cNvPr id="31" name="Légende encadrée 2 24">
          <a:extLst>
            <a:ext uri="{FF2B5EF4-FFF2-40B4-BE49-F238E27FC236}">
              <a16:creationId xmlns:a16="http://schemas.microsoft.com/office/drawing/2014/main" id="{041AB55F-4340-43DB-A4A0-8379AB6577E4}"/>
            </a:ext>
          </a:extLst>
        </xdr:cNvPr>
        <xdr:cNvSpPr/>
      </xdr:nvSpPr>
      <xdr:spPr>
        <a:xfrm>
          <a:off x="16126730" y="27551744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1063624</xdr:colOff>
      <xdr:row>70</xdr:row>
      <xdr:rowOff>419101</xdr:rowOff>
    </xdr:from>
    <xdr:to>
      <xdr:col>7</xdr:col>
      <xdr:colOff>533626</xdr:colOff>
      <xdr:row>71</xdr:row>
      <xdr:rowOff>227468</xdr:rowOff>
    </xdr:to>
    <xdr:sp macro="" textlink="">
      <xdr:nvSpPr>
        <xdr:cNvPr id="32" name="Légende encadrée 2 24">
          <a:extLst>
            <a:ext uri="{FF2B5EF4-FFF2-40B4-BE49-F238E27FC236}">
              <a16:creationId xmlns:a16="http://schemas.microsoft.com/office/drawing/2014/main" id="{4146F499-3ACD-4F3F-804B-254198D940F1}"/>
            </a:ext>
          </a:extLst>
        </xdr:cNvPr>
        <xdr:cNvSpPr/>
      </xdr:nvSpPr>
      <xdr:spPr>
        <a:xfrm>
          <a:off x="16140338" y="29919387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1063623</xdr:colOff>
      <xdr:row>54</xdr:row>
      <xdr:rowOff>582386</xdr:rowOff>
    </xdr:from>
    <xdr:to>
      <xdr:col>7</xdr:col>
      <xdr:colOff>533625</xdr:colOff>
      <xdr:row>55</xdr:row>
      <xdr:rowOff>213860</xdr:rowOff>
    </xdr:to>
    <xdr:sp macro="" textlink="">
      <xdr:nvSpPr>
        <xdr:cNvPr id="33" name="Légende encadrée 2 24">
          <a:extLst>
            <a:ext uri="{FF2B5EF4-FFF2-40B4-BE49-F238E27FC236}">
              <a16:creationId xmlns:a16="http://schemas.microsoft.com/office/drawing/2014/main" id="{CC42FBF1-28A7-4628-BE4E-842FBE6B12EA}"/>
            </a:ext>
          </a:extLst>
        </xdr:cNvPr>
        <xdr:cNvSpPr/>
      </xdr:nvSpPr>
      <xdr:spPr>
        <a:xfrm>
          <a:off x="16140337" y="22231350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1079951</xdr:colOff>
      <xdr:row>32</xdr:row>
      <xdr:rowOff>421821</xdr:rowOff>
    </xdr:from>
    <xdr:to>
      <xdr:col>7</xdr:col>
      <xdr:colOff>549953</xdr:colOff>
      <xdr:row>33</xdr:row>
      <xdr:rowOff>202973</xdr:rowOff>
    </xdr:to>
    <xdr:sp macro="" textlink="">
      <xdr:nvSpPr>
        <xdr:cNvPr id="34" name="Légende encadrée 2 24">
          <a:extLst>
            <a:ext uri="{FF2B5EF4-FFF2-40B4-BE49-F238E27FC236}">
              <a16:creationId xmlns:a16="http://schemas.microsoft.com/office/drawing/2014/main" id="{F60B7110-E118-4481-9569-256E4EFD4290}"/>
            </a:ext>
          </a:extLst>
        </xdr:cNvPr>
        <xdr:cNvSpPr/>
      </xdr:nvSpPr>
      <xdr:spPr>
        <a:xfrm>
          <a:off x="16156665" y="11606892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1055458</xdr:colOff>
      <xdr:row>25</xdr:row>
      <xdr:rowOff>492578</xdr:rowOff>
    </xdr:from>
    <xdr:to>
      <xdr:col>7</xdr:col>
      <xdr:colOff>525460</xdr:colOff>
      <xdr:row>27</xdr:row>
      <xdr:rowOff>219302</xdr:rowOff>
    </xdr:to>
    <xdr:sp macro="" textlink="">
      <xdr:nvSpPr>
        <xdr:cNvPr id="36" name="Légende encadrée 2 24">
          <a:extLst>
            <a:ext uri="{FF2B5EF4-FFF2-40B4-BE49-F238E27FC236}">
              <a16:creationId xmlns:a16="http://schemas.microsoft.com/office/drawing/2014/main" id="{81E346AE-08EB-4054-8FA2-800F5CB6B8E3}"/>
            </a:ext>
          </a:extLst>
        </xdr:cNvPr>
        <xdr:cNvSpPr/>
      </xdr:nvSpPr>
      <xdr:spPr>
        <a:xfrm>
          <a:off x="16132172" y="8738507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1063624</xdr:colOff>
      <xdr:row>72</xdr:row>
      <xdr:rowOff>405495</xdr:rowOff>
    </xdr:from>
    <xdr:to>
      <xdr:col>7</xdr:col>
      <xdr:colOff>533626</xdr:colOff>
      <xdr:row>73</xdr:row>
      <xdr:rowOff>254683</xdr:rowOff>
    </xdr:to>
    <xdr:sp macro="" textlink="">
      <xdr:nvSpPr>
        <xdr:cNvPr id="15" name="Légende encadrée 2 24">
          <a:extLst>
            <a:ext uri="{FF2B5EF4-FFF2-40B4-BE49-F238E27FC236}">
              <a16:creationId xmlns:a16="http://schemas.microsoft.com/office/drawing/2014/main" id="{D0F30207-92D9-4E98-A1BE-6639E81550BC}"/>
            </a:ext>
          </a:extLst>
        </xdr:cNvPr>
        <xdr:cNvSpPr/>
      </xdr:nvSpPr>
      <xdr:spPr>
        <a:xfrm>
          <a:off x="16140338" y="29824138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1730375</xdr:colOff>
      <xdr:row>5</xdr:row>
      <xdr:rowOff>153459</xdr:rowOff>
    </xdr:from>
    <xdr:to>
      <xdr:col>1</xdr:col>
      <xdr:colOff>9022290</xdr:colOff>
      <xdr:row>31</xdr:row>
      <xdr:rowOff>409275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7F6EF2C-C11A-4AF3-A0F3-B5EE4106DCF8}"/>
            </a:ext>
          </a:extLst>
        </xdr:cNvPr>
        <xdr:cNvSpPr txBox="1"/>
      </xdr:nvSpPr>
      <xdr:spPr>
        <a:xfrm>
          <a:off x="2016125" y="1382184"/>
          <a:ext cx="7291915" cy="1016181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3200" b="1"/>
            <a:t>Guide pour remplir les formulaires</a:t>
          </a:r>
        </a:p>
        <a:p>
          <a:pPr algn="ctr"/>
          <a:endParaRPr lang="fr-FR" sz="3200" b="1"/>
        </a:p>
        <a:p>
          <a:pPr algn="l"/>
          <a:r>
            <a:rPr lang="fr-FR" sz="2000" b="1"/>
            <a:t>1.</a:t>
          </a:r>
          <a:r>
            <a:rPr lang="fr-FR" sz="2000" b="1" baseline="0"/>
            <a:t> Saisir les données</a:t>
          </a:r>
        </a:p>
        <a:p>
          <a:pPr algn="l"/>
          <a:endParaRPr lang="fr-FR" sz="2000" b="1" baseline="0"/>
        </a:p>
        <a:p>
          <a:pPr algn="l"/>
          <a:r>
            <a:rPr lang="fr-FR" sz="2000" b="0" u="none" baseline="0"/>
            <a:t>	- </a:t>
          </a:r>
          <a:r>
            <a:rPr lang="fr-FR" sz="2000" b="0" u="sng" baseline="0"/>
            <a:t>Seules les cellules grises sont à compléter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Appuyez sur *Entrée* une fois que vous avez terminé de 	remplir la cellule et pour passer à la suivante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Pour aller à la ligne dans une même cellule, cliquez sur</a:t>
          </a:r>
        </a:p>
        <a:p>
          <a:pPr algn="l"/>
          <a:r>
            <a:rPr lang="fr-FR" sz="2000" b="0" baseline="0"/>
            <a:t>               *</a:t>
          </a:r>
          <a:r>
            <a:rPr lang="fr-FR" sz="2000" b="1" baseline="0"/>
            <a:t>ALT* </a:t>
          </a:r>
          <a:r>
            <a:rPr lang="fr-FR" sz="2000" b="1" u="sng" baseline="0"/>
            <a:t>et</a:t>
          </a:r>
          <a:r>
            <a:rPr lang="fr-FR" sz="2000" b="1" baseline="0"/>
            <a:t> *Entrée* simultanément</a:t>
          </a:r>
        </a:p>
        <a:p>
          <a:pPr algn="l"/>
          <a:endParaRPr lang="fr-FR" sz="2000" b="0" baseline="0"/>
        </a:p>
        <a:p>
          <a:pPr algn="l"/>
          <a:r>
            <a:rPr lang="fr-FR" sz="2000" b="1"/>
            <a:t>2.</a:t>
          </a:r>
          <a:r>
            <a:rPr lang="fr-FR" sz="2000" b="1" baseline="0"/>
            <a:t> Utilisation des listes déroulantes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Si une cellule contient un bulle indiquant </a:t>
          </a:r>
          <a:r>
            <a:rPr lang="fr-FR" sz="2000" b="1" baseline="0"/>
            <a:t>"Réponse à 	sélectionner", </a:t>
          </a:r>
          <a:r>
            <a:rPr lang="fr-FR" sz="2000" b="0" baseline="0"/>
            <a:t>il s'agit d'une liste déroulante. Cliquez sur 	la flèche en bas à droite de la cellule pour voir les options 	disponibles et sélectionnez celle souhaitée.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3</a:t>
          </a:r>
          <a:r>
            <a:rPr lang="fr-FR" sz="2000" b="0" baseline="0"/>
            <a:t>. </a:t>
          </a:r>
          <a:r>
            <a:rPr lang="fr-FR" sz="2000" b="1" baseline="0"/>
            <a:t>Formules et calculs automatiques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Le formulaire inclut des formules de calculs, certaines 	cellules sont donc vérouillées, vous ne pourrez pas les 	modifier.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4. Sauvegarde régulière ! 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Enregistrez votre formulaire régulièrement.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>
              <a:solidFill>
                <a:sysClr val="windowText" lastClr="000000"/>
              </a:solidFill>
            </a:rPr>
            <a:t>Note : Si besoin vous pouvez zoomer le document en utilisant l'option en bas à droite pour une meilleure visibilité.</a:t>
          </a:r>
        </a:p>
      </xdr:txBody>
    </xdr:sp>
    <xdr:clientData/>
  </xdr:twoCellAnchor>
  <xdr:oneCellAnchor>
    <xdr:from>
      <xdr:col>3</xdr:col>
      <xdr:colOff>3429000</xdr:colOff>
      <xdr:row>0</xdr:row>
      <xdr:rowOff>0</xdr:rowOff>
    </xdr:from>
    <xdr:ext cx="1314438" cy="1322917"/>
    <xdr:pic>
      <xdr:nvPicPr>
        <xdr:cNvPr id="3" name="Image 2">
          <a:extLst>
            <a:ext uri="{FF2B5EF4-FFF2-40B4-BE49-F238E27FC236}">
              <a16:creationId xmlns:a16="http://schemas.microsoft.com/office/drawing/2014/main" id="{556FD164-79B7-469A-86CE-FE78EB096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21400" y="0"/>
          <a:ext cx="1314438" cy="1322917"/>
        </a:xfrm>
        <a:prstGeom prst="rect">
          <a:avLst/>
        </a:prstGeom>
      </xdr:spPr>
    </xdr:pic>
    <xdr:clientData/>
  </xdr:oneCellAnchor>
  <xdr:twoCellAnchor>
    <xdr:from>
      <xdr:col>4</xdr:col>
      <xdr:colOff>617538</xdr:colOff>
      <xdr:row>28</xdr:row>
      <xdr:rowOff>177800</xdr:rowOff>
    </xdr:from>
    <xdr:to>
      <xdr:col>7</xdr:col>
      <xdr:colOff>146050</xdr:colOff>
      <xdr:row>30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2F473F83-4359-42AB-9D7C-E18BF7FB47E3}"/>
            </a:ext>
          </a:extLst>
        </xdr:cNvPr>
        <xdr:cNvSpPr txBox="1"/>
      </xdr:nvSpPr>
      <xdr:spPr>
        <a:xfrm>
          <a:off x="23887113" y="10131425"/>
          <a:ext cx="4672012" cy="727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246945</xdr:colOff>
      <xdr:row>3</xdr:row>
      <xdr:rowOff>70554</xdr:rowOff>
    </xdr:from>
    <xdr:to>
      <xdr:col>9</xdr:col>
      <xdr:colOff>345724</xdr:colOff>
      <xdr:row>4</xdr:row>
      <xdr:rowOff>21166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AFFA38DF-36C5-4E86-B1E7-12B1CCAC24F1}"/>
            </a:ext>
          </a:extLst>
        </xdr:cNvPr>
        <xdr:cNvCxnSpPr/>
      </xdr:nvCxnSpPr>
      <xdr:spPr>
        <a:xfrm flipH="1">
          <a:off x="7047795" y="623004"/>
          <a:ext cx="98779" cy="1347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726722</xdr:colOff>
      <xdr:row>10</xdr:row>
      <xdr:rowOff>84667</xdr:rowOff>
    </xdr:from>
    <xdr:to>
      <xdr:col>17</xdr:col>
      <xdr:colOff>127000</xdr:colOff>
      <xdr:row>11</xdr:row>
      <xdr:rowOff>98778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F30C9ECB-4EF7-4B73-9195-780FA1BC08FA}"/>
            </a:ext>
          </a:extLst>
        </xdr:cNvPr>
        <xdr:cNvCxnSpPr/>
      </xdr:nvCxnSpPr>
      <xdr:spPr>
        <a:xfrm flipH="1">
          <a:off x="12817122" y="1926167"/>
          <a:ext cx="155928" cy="19826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591883</xdr:colOff>
      <xdr:row>34</xdr:row>
      <xdr:rowOff>98777</xdr:rowOff>
    </xdr:from>
    <xdr:to>
      <xdr:col>10</xdr:col>
      <xdr:colOff>690662</xdr:colOff>
      <xdr:row>35</xdr:row>
      <xdr:rowOff>49389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D0C4630-83C2-4F22-A70D-58321F7CA1E8}"/>
            </a:ext>
          </a:extLst>
        </xdr:cNvPr>
        <xdr:cNvCxnSpPr/>
      </xdr:nvCxnSpPr>
      <xdr:spPr>
        <a:xfrm flipH="1">
          <a:off x="8148383" y="6359877"/>
          <a:ext cx="98779" cy="1347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649111</xdr:colOff>
      <xdr:row>2</xdr:row>
      <xdr:rowOff>148166</xdr:rowOff>
    </xdr:from>
    <xdr:to>
      <xdr:col>14</xdr:col>
      <xdr:colOff>105833</xdr:colOff>
      <xdr:row>4</xdr:row>
      <xdr:rowOff>63500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B93D2CBA-B1E4-4081-9618-AE970E8CAE01}"/>
            </a:ext>
          </a:extLst>
        </xdr:cNvPr>
        <xdr:cNvCxnSpPr/>
      </xdr:nvCxnSpPr>
      <xdr:spPr>
        <a:xfrm>
          <a:off x="10472561" y="516466"/>
          <a:ext cx="212372" cy="28363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-%20AIDES%20AUX%20PROJETS/2026/1.%20Document%20Paris.fr%20-%20VPROV/Soutien%20&#224;%20la%20Diffusion/VF_FUSION%20Formulaire%20et%20matrice%20diffusion%20AAP1%202026%20-%2028.04.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TACLE/COMMUN/6-%20AIDES%20AUX%20PROJETS/2024/SESSION%202/2024%20Tableau%20de%20suivi%20AAP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IRE RESIDENCE LABO"/>
      <sheetName val="MATRICE BUDGET PREVISIONNEL"/>
      <sheetName val="BILAN RESIDENCE LABO"/>
      <sheetName val="Outil de chiffrage"/>
      <sheetName val="montants ref 2026"/>
      <sheetName val="Suivi AAP"/>
      <sheetName val="(Données)"/>
    </sheetNames>
    <sheetDataSet>
      <sheetData sheetId="0">
        <row r="35">
          <cell r="E35" t="str">
            <v/>
          </cell>
        </row>
        <row r="109">
          <cell r="E109" t="str">
            <v/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AAP2"/>
      <sheetName val="Feuil2"/>
      <sheetName val="STATS"/>
      <sheetName val="récap dossier"/>
      <sheetName val="lieux"/>
      <sheetName val="2023-2024"/>
      <sheetName val="récap"/>
      <sheetName val="RECAP CAB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P170"/>
  <sheetViews>
    <sheetView showGridLines="0" tabSelected="1" topLeftCell="A79" zoomScale="50" zoomScaleNormal="50" workbookViewId="0">
      <selection activeCell="C170" sqref="C170"/>
    </sheetView>
  </sheetViews>
  <sheetFormatPr baseColWidth="10" defaultColWidth="10.81640625" defaultRowHeight="21.5" x14ac:dyDescent="0.35"/>
  <cols>
    <col min="1" max="1" width="6.1796875" style="29" customWidth="1"/>
    <col min="2" max="2" width="94.453125" style="41" customWidth="1"/>
    <col min="3" max="3" width="115.7265625" style="35" customWidth="1"/>
    <col min="4" max="4" width="9.7265625" style="31" customWidth="1"/>
    <col min="5" max="5" width="40.7265625" style="29" customWidth="1"/>
    <col min="6" max="16384" width="10.81640625" style="29"/>
  </cols>
  <sheetData>
    <row r="2" spans="2:4" ht="18.5" x14ac:dyDescent="0.35">
      <c r="B2" s="40"/>
      <c r="C2" s="29"/>
      <c r="D2" s="29"/>
    </row>
    <row r="3" spans="2:4" ht="18.5" x14ac:dyDescent="0.35">
      <c r="B3" s="40"/>
      <c r="C3" s="29"/>
      <c r="D3" s="29"/>
    </row>
    <row r="4" spans="2:4" ht="18.5" x14ac:dyDescent="0.35">
      <c r="B4" s="40"/>
      <c r="D4" s="29"/>
    </row>
    <row r="5" spans="2:4" ht="18.5" x14ac:dyDescent="0.35">
      <c r="B5" s="40"/>
      <c r="D5" s="29"/>
    </row>
    <row r="6" spans="2:4" ht="18.5" x14ac:dyDescent="0.35">
      <c r="B6" s="40"/>
      <c r="D6" s="29"/>
    </row>
    <row r="7" spans="2:4" x14ac:dyDescent="0.35">
      <c r="B7" s="40"/>
      <c r="C7" s="77" t="s">
        <v>120</v>
      </c>
      <c r="D7" s="29"/>
    </row>
    <row r="8" spans="2:4" ht="18.5" x14ac:dyDescent="0.35">
      <c r="B8" s="40"/>
      <c r="D8" s="29"/>
    </row>
    <row r="9" spans="2:4" x14ac:dyDescent="0.35">
      <c r="B9" s="40"/>
      <c r="C9" s="76" t="s">
        <v>119</v>
      </c>
      <c r="D9" s="29"/>
    </row>
    <row r="10" spans="2:4" ht="18.5" x14ac:dyDescent="0.35">
      <c r="B10" s="40"/>
      <c r="C10" s="29"/>
      <c r="D10" s="29"/>
    </row>
    <row r="11" spans="2:4" ht="24" x14ac:dyDescent="0.35">
      <c r="B11" s="40"/>
      <c r="C11" s="78" t="s">
        <v>416</v>
      </c>
      <c r="D11" s="29"/>
    </row>
    <row r="12" spans="2:4" ht="18.5" x14ac:dyDescent="0.35">
      <c r="B12" s="40"/>
      <c r="C12" s="29"/>
      <c r="D12" s="29"/>
    </row>
    <row r="13" spans="2:4" ht="22" thickBot="1" x14ac:dyDescent="0.4"/>
    <row r="14" spans="2:4" ht="28" thickBot="1" x14ac:dyDescent="0.4">
      <c r="C14" s="73" t="s">
        <v>76</v>
      </c>
    </row>
    <row r="16" spans="2:4" ht="24" x14ac:dyDescent="0.35">
      <c r="C16" s="72" t="s">
        <v>77</v>
      </c>
    </row>
    <row r="18" spans="2:5" ht="48" customHeight="1" x14ac:dyDescent="0.35">
      <c r="B18" s="41" t="s">
        <v>83</v>
      </c>
      <c r="C18" s="65"/>
      <c r="D18" s="32" t="str">
        <f>IF(C18="","","P")</f>
        <v/>
      </c>
    </row>
    <row r="20" spans="2:5" ht="58.5" customHeight="1" x14ac:dyDescent="0.35">
      <c r="B20" s="41" t="s">
        <v>84</v>
      </c>
      <c r="C20" s="66"/>
      <c r="D20" s="32" t="str">
        <f>IF(C20="","","P")</f>
        <v/>
      </c>
    </row>
    <row r="22" spans="2:5" ht="48" customHeight="1" x14ac:dyDescent="0.35">
      <c r="B22" s="41" t="s">
        <v>85</v>
      </c>
      <c r="C22" s="66"/>
      <c r="D22" s="32" t="str">
        <f>IF(C22="","","P")</f>
        <v/>
      </c>
    </row>
    <row r="24" spans="2:5" ht="48" customHeight="1" x14ac:dyDescent="0.35">
      <c r="B24" s="41" t="s">
        <v>86</v>
      </c>
      <c r="C24" s="66"/>
      <c r="D24" s="32" t="str">
        <f>IF(C24="","","P")</f>
        <v/>
      </c>
    </row>
    <row r="26" spans="2:5" ht="48" customHeight="1" x14ac:dyDescent="0.35">
      <c r="B26" s="41" t="s">
        <v>397</v>
      </c>
      <c r="C26" s="66"/>
      <c r="D26" s="32" t="str">
        <f>IF(C26="","","P")</f>
        <v/>
      </c>
      <c r="E26" s="57">
        <f>C26</f>
        <v>0</v>
      </c>
    </row>
    <row r="27" spans="2:5" ht="4.5" customHeight="1" x14ac:dyDescent="0.35">
      <c r="B27" s="42"/>
      <c r="C27" s="42"/>
      <c r="D27" s="32" t="str">
        <f>IF(C27="","","P")</f>
        <v/>
      </c>
    </row>
    <row r="28" spans="2:5" x14ac:dyDescent="0.35">
      <c r="E28" s="30"/>
    </row>
    <row r="29" spans="2:5" ht="66" customHeight="1" x14ac:dyDescent="0.35">
      <c r="B29" s="43" t="s">
        <v>399</v>
      </c>
      <c r="C29" s="64"/>
      <c r="D29" s="32" t="str">
        <f>IF(C29="","","P")</f>
        <v/>
      </c>
      <c r="E29" s="55">
        <f>C29</f>
        <v>0</v>
      </c>
    </row>
    <row r="31" spans="2:5" ht="48.65" customHeight="1" x14ac:dyDescent="0.35">
      <c r="B31" s="41" t="s">
        <v>140</v>
      </c>
      <c r="C31" s="64"/>
      <c r="D31" s="32" t="str">
        <f>IF(C31="","","P")</f>
        <v/>
      </c>
    </row>
    <row r="33" spans="2:4" ht="48" customHeight="1" x14ac:dyDescent="0.35">
      <c r="B33" s="41" t="s">
        <v>87</v>
      </c>
      <c r="C33" s="64"/>
      <c r="D33" s="32" t="str">
        <f>IF(C33="","","P")</f>
        <v/>
      </c>
    </row>
    <row r="35" spans="2:4" ht="60" customHeight="1" x14ac:dyDescent="0.35">
      <c r="B35" s="43" t="s">
        <v>121</v>
      </c>
      <c r="C35" s="64"/>
      <c r="D35" s="32" t="str">
        <f>IF(C35="","","P")</f>
        <v/>
      </c>
    </row>
    <row r="37" spans="2:4" ht="48" customHeight="1" x14ac:dyDescent="0.35">
      <c r="B37" s="43" t="s">
        <v>124</v>
      </c>
      <c r="C37" s="79"/>
      <c r="D37" s="32" t="str">
        <f>IF(C37="","","P")</f>
        <v/>
      </c>
    </row>
    <row r="39" spans="2:4" ht="48" customHeight="1" x14ac:dyDescent="0.35">
      <c r="B39" s="41" t="s">
        <v>88</v>
      </c>
      <c r="C39" s="68"/>
      <c r="D39" s="32" t="str">
        <f>IF(C39="","","P")</f>
        <v/>
      </c>
    </row>
    <row r="41" spans="2:4" ht="48" customHeight="1" x14ac:dyDescent="0.35">
      <c r="B41" s="41" t="s">
        <v>89</v>
      </c>
      <c r="C41" s="64"/>
      <c r="D41" s="32" t="str">
        <f>IF(C41="","","P")</f>
        <v/>
      </c>
    </row>
    <row r="43" spans="2:4" ht="48" x14ac:dyDescent="0.35">
      <c r="C43" s="74" t="s">
        <v>137</v>
      </c>
    </row>
    <row r="45" spans="2:4" ht="48" customHeight="1" x14ac:dyDescent="0.35">
      <c r="B45" s="41" t="s">
        <v>83</v>
      </c>
      <c r="C45" s="66"/>
      <c r="D45" s="32" t="str">
        <f>IF(C45="","","P")</f>
        <v/>
      </c>
    </row>
    <row r="47" spans="2:4" ht="48" customHeight="1" x14ac:dyDescent="0.35">
      <c r="B47" s="41" t="s">
        <v>84</v>
      </c>
      <c r="C47" s="66"/>
      <c r="D47" s="32" t="str">
        <f>IF(C47="","","P")</f>
        <v/>
      </c>
    </row>
    <row r="49" spans="2:16" ht="48" customHeight="1" x14ac:dyDescent="0.35">
      <c r="B49" s="41" t="s">
        <v>85</v>
      </c>
      <c r="C49" s="66"/>
      <c r="D49" s="32" t="str">
        <f>IF(C49="","","P")</f>
        <v/>
      </c>
    </row>
    <row r="51" spans="2:16" ht="48" customHeight="1" x14ac:dyDescent="0.35">
      <c r="B51" s="41" t="s">
        <v>86</v>
      </c>
      <c r="C51" s="66"/>
      <c r="D51" s="32" t="str">
        <f>IF(C51="","","P")</f>
        <v/>
      </c>
    </row>
    <row r="52" spans="2:16" x14ac:dyDescent="0.35">
      <c r="B52" s="44"/>
    </row>
    <row r="53" spans="2:16" ht="48" customHeight="1" x14ac:dyDescent="0.35">
      <c r="B53" s="41" t="s">
        <v>344</v>
      </c>
      <c r="C53" s="64"/>
      <c r="D53" s="32" t="str">
        <f>IF(C53="","","P")</f>
        <v/>
      </c>
      <c r="E53" s="57">
        <f>C53</f>
        <v>0</v>
      </c>
    </row>
    <row r="55" spans="2:16" ht="60.65" customHeight="1" x14ac:dyDescent="0.35">
      <c r="B55" s="41" t="s">
        <v>87</v>
      </c>
      <c r="C55" s="64"/>
      <c r="D55" s="32" t="str">
        <f>IF(C55="","","P")</f>
        <v/>
      </c>
    </row>
    <row r="57" spans="2:16" ht="86.5" customHeight="1" x14ac:dyDescent="0.35">
      <c r="B57" s="43" t="s">
        <v>121</v>
      </c>
      <c r="C57" s="64"/>
      <c r="D57" s="32" t="str">
        <f>IF(C57="","","P")</f>
        <v/>
      </c>
    </row>
    <row r="59" spans="2:16" ht="48" customHeight="1" x14ac:dyDescent="0.35">
      <c r="B59" s="41" t="s">
        <v>88</v>
      </c>
      <c r="C59" s="66"/>
      <c r="D59" s="32" t="str">
        <f>IF(C59="","","P")</f>
        <v/>
      </c>
    </row>
    <row r="61" spans="2:16" ht="48" customHeight="1" x14ac:dyDescent="0.35">
      <c r="B61" s="41" t="s">
        <v>89</v>
      </c>
      <c r="C61" s="64"/>
      <c r="D61" s="32" t="str">
        <f>IF(C61="","","P")</f>
        <v/>
      </c>
      <c r="F61" s="57"/>
      <c r="G61" s="57"/>
      <c r="H61" s="57"/>
      <c r="I61" s="57"/>
      <c r="J61" s="57"/>
      <c r="K61" s="57"/>
      <c r="L61" s="57"/>
      <c r="M61" s="57"/>
      <c r="N61" s="57"/>
    </row>
    <row r="62" spans="2:16" x14ac:dyDescent="0.35">
      <c r="E62" s="80"/>
      <c r="F62" s="57"/>
      <c r="G62" s="57"/>
      <c r="H62" s="57"/>
      <c r="I62" s="57"/>
      <c r="J62" s="57"/>
      <c r="K62" s="57"/>
      <c r="L62" s="57"/>
      <c r="M62" s="57"/>
      <c r="N62" s="57"/>
      <c r="O62" s="63"/>
      <c r="P62" s="63"/>
    </row>
    <row r="63" spans="2:16" ht="22" thickBot="1" x14ac:dyDescent="0.4">
      <c r="E63" s="80"/>
      <c r="F63" s="57"/>
      <c r="G63" s="57"/>
      <c r="H63" s="57"/>
      <c r="I63" s="57"/>
      <c r="J63" s="57"/>
      <c r="K63" s="57"/>
      <c r="L63" s="57"/>
      <c r="M63" s="57"/>
      <c r="N63" s="57"/>
      <c r="O63" s="63"/>
      <c r="P63" s="63"/>
    </row>
    <row r="64" spans="2:16" ht="30" customHeight="1" thickBot="1" x14ac:dyDescent="0.4">
      <c r="C64" s="50" t="s">
        <v>78</v>
      </c>
      <c r="E64" s="80"/>
      <c r="F64" s="57"/>
      <c r="G64" s="57"/>
      <c r="H64" s="57"/>
      <c r="I64" s="57" t="s">
        <v>94</v>
      </c>
      <c r="J64" s="57"/>
      <c r="K64" s="57"/>
      <c r="L64" s="57"/>
      <c r="M64" s="57"/>
      <c r="N64" s="57"/>
      <c r="O64" s="63"/>
      <c r="P64" s="63"/>
    </row>
    <row r="65" spans="2:16" x14ac:dyDescent="0.35">
      <c r="E65" s="80"/>
      <c r="F65" s="57"/>
      <c r="G65" s="57"/>
      <c r="H65" s="86"/>
      <c r="I65" s="363" t="s">
        <v>98</v>
      </c>
      <c r="J65" s="363"/>
      <c r="K65" s="363"/>
      <c r="L65" s="363"/>
      <c r="M65" s="86"/>
      <c r="N65" s="57"/>
      <c r="O65" s="63"/>
      <c r="P65" s="63"/>
    </row>
    <row r="66" spans="2:16" ht="48" customHeight="1" x14ac:dyDescent="0.35">
      <c r="B66" s="41" t="s">
        <v>90</v>
      </c>
      <c r="C66" s="66"/>
      <c r="D66" s="32" t="str">
        <f>IF(C66="","","P")</f>
        <v/>
      </c>
      <c r="E66" s="80"/>
      <c r="F66" s="57"/>
      <c r="G66" s="85"/>
      <c r="H66" s="86"/>
      <c r="I66" s="363" t="s">
        <v>95</v>
      </c>
      <c r="J66" s="363"/>
      <c r="K66" s="363"/>
      <c r="L66" s="363"/>
      <c r="M66" s="86"/>
      <c r="N66" s="57"/>
      <c r="O66" s="63"/>
      <c r="P66" s="63"/>
    </row>
    <row r="67" spans="2:16" x14ac:dyDescent="0.35">
      <c r="E67" s="80"/>
      <c r="F67" s="57"/>
      <c r="G67" s="85"/>
      <c r="H67" s="86"/>
      <c r="I67" s="363" t="s">
        <v>96</v>
      </c>
      <c r="J67" s="363"/>
      <c r="K67" s="363"/>
      <c r="L67" s="363"/>
      <c r="M67" s="86"/>
      <c r="N67" s="57"/>
      <c r="O67" s="63"/>
      <c r="P67" s="63"/>
    </row>
    <row r="68" spans="2:16" ht="48" customHeight="1" x14ac:dyDescent="0.35">
      <c r="B68" s="43" t="s">
        <v>125</v>
      </c>
      <c r="C68" s="66"/>
      <c r="D68" s="32" t="str">
        <f>IF(C68="","","P")</f>
        <v/>
      </c>
      <c r="E68" s="80"/>
      <c r="F68" s="57"/>
      <c r="G68" s="57" t="str">
        <f>IF(C68="","",C68)</f>
        <v/>
      </c>
      <c r="H68" s="363" t="str">
        <f>IF(C68="","0",C68)</f>
        <v>0</v>
      </c>
      <c r="I68" s="363" t="s">
        <v>97</v>
      </c>
      <c r="J68" s="363"/>
      <c r="K68" s="363"/>
      <c r="L68" s="363" t="str">
        <f>IF(C68=I66,"4ème com",IF(C68=I67,"4ème com",IF(C68=I68,"4ème com",IF(C68=I70,"4ème com",IF(C68=I71,"4ème com",IF(C68=I64,"Théâtre",IF(C68=I65,"Danse",IF(C68=I69,C69,IF(C68="","0")))))))))</f>
        <v>0</v>
      </c>
      <c r="M68" s="86"/>
      <c r="N68" s="57"/>
      <c r="O68" s="63"/>
      <c r="P68" s="63"/>
    </row>
    <row r="69" spans="2:16" ht="48" customHeight="1" x14ac:dyDescent="0.35">
      <c r="B69" s="43" t="s">
        <v>136</v>
      </c>
      <c r="C69" s="67"/>
      <c r="D69" s="32" t="str">
        <f>IF(C69="","","P")</f>
        <v/>
      </c>
      <c r="E69" s="80"/>
      <c r="F69" s="57"/>
      <c r="G69" s="85"/>
      <c r="H69" s="86"/>
      <c r="I69" s="363" t="s">
        <v>135</v>
      </c>
      <c r="J69" s="363"/>
      <c r="K69" s="363"/>
      <c r="L69" s="363"/>
      <c r="M69" s="86"/>
      <c r="N69" s="57"/>
      <c r="O69" s="63"/>
      <c r="P69" s="63"/>
    </row>
    <row r="70" spans="2:16" x14ac:dyDescent="0.35">
      <c r="E70" s="80"/>
      <c r="F70" s="57"/>
      <c r="G70" s="85"/>
      <c r="H70" s="86"/>
      <c r="I70" s="363" t="s">
        <v>100</v>
      </c>
      <c r="J70" s="363"/>
      <c r="K70" s="363"/>
      <c r="L70" s="363"/>
      <c r="M70" s="86"/>
      <c r="N70" s="57"/>
      <c r="O70" s="63"/>
      <c r="P70" s="63"/>
    </row>
    <row r="71" spans="2:16" ht="46.5" customHeight="1" x14ac:dyDescent="0.35">
      <c r="B71" s="43" t="s">
        <v>363</v>
      </c>
      <c r="C71" s="66"/>
      <c r="D71" s="32" t="str">
        <f>IF(C71="","","P")</f>
        <v/>
      </c>
      <c r="E71" s="80"/>
      <c r="F71" s="57"/>
      <c r="G71" s="85"/>
      <c r="H71" s="86"/>
      <c r="I71" s="363" t="s">
        <v>100</v>
      </c>
      <c r="J71" s="363"/>
      <c r="K71" s="363"/>
      <c r="L71" s="363"/>
      <c r="M71" s="86"/>
      <c r="N71" s="57"/>
      <c r="O71" s="63"/>
      <c r="P71" s="63"/>
    </row>
    <row r="72" spans="2:16" x14ac:dyDescent="0.35">
      <c r="E72" s="80"/>
      <c r="F72" s="57"/>
      <c r="G72" s="85"/>
      <c r="H72" s="86"/>
      <c r="I72" s="363" t="s">
        <v>100</v>
      </c>
      <c r="J72" s="363"/>
      <c r="K72" s="363"/>
      <c r="L72" s="363"/>
      <c r="M72" s="86"/>
      <c r="N72" s="57"/>
      <c r="O72" s="63"/>
      <c r="P72" s="63"/>
    </row>
    <row r="73" spans="2:16" ht="42.75" customHeight="1" x14ac:dyDescent="0.35">
      <c r="B73" s="45" t="s">
        <v>133</v>
      </c>
      <c r="C73" s="66"/>
      <c r="D73" s="32" t="str">
        <f>IF(C73="","","P")</f>
        <v/>
      </c>
      <c r="E73" s="80"/>
      <c r="F73" s="57"/>
      <c r="G73" s="85"/>
      <c r="H73" s="86"/>
      <c r="I73" s="86"/>
      <c r="J73" s="86"/>
      <c r="K73" s="86"/>
      <c r="L73" s="86"/>
      <c r="M73" s="86"/>
      <c r="N73" s="57"/>
      <c r="O73" s="63"/>
      <c r="P73" s="63"/>
    </row>
    <row r="74" spans="2:16" ht="23.25" customHeight="1" x14ac:dyDescent="0.35">
      <c r="B74" s="45"/>
      <c r="C74" s="45"/>
      <c r="D74" s="32"/>
      <c r="E74" s="80"/>
      <c r="F74" s="57"/>
      <c r="G74" s="85"/>
      <c r="H74" s="86"/>
      <c r="I74" s="86"/>
      <c r="J74" s="86"/>
      <c r="K74" s="86"/>
      <c r="L74" s="86"/>
      <c r="M74" s="86"/>
      <c r="N74" s="57"/>
      <c r="O74" s="63"/>
      <c r="P74" s="63"/>
    </row>
    <row r="75" spans="2:16" ht="42.75" customHeight="1" x14ac:dyDescent="0.35">
      <c r="B75" s="421" t="s">
        <v>400</v>
      </c>
      <c r="C75" s="411"/>
      <c r="D75" s="32" t="str">
        <f>IF(C75="","","P")</f>
        <v/>
      </c>
      <c r="E75" s="80"/>
      <c r="F75" s="57"/>
      <c r="G75" s="85"/>
      <c r="H75" s="86"/>
      <c r="I75" s="86"/>
      <c r="J75" s="86"/>
      <c r="K75" s="86"/>
      <c r="L75" s="86"/>
      <c r="M75" s="86"/>
      <c r="N75" s="57"/>
      <c r="O75" s="63"/>
      <c r="P75" s="63"/>
    </row>
    <row r="76" spans="2:16" ht="42.75" customHeight="1" x14ac:dyDescent="0.35">
      <c r="B76" s="422" t="s">
        <v>401</v>
      </c>
      <c r="C76" s="412"/>
      <c r="D76" s="32" t="str">
        <f>IF(C76="","","P")</f>
        <v/>
      </c>
      <c r="E76" s="423"/>
      <c r="F76" s="57"/>
      <c r="G76" s="85"/>
      <c r="H76" s="86"/>
      <c r="I76" s="86"/>
      <c r="J76" s="86"/>
      <c r="K76" s="86"/>
      <c r="L76" s="86"/>
      <c r="M76" s="86"/>
      <c r="N76" s="57"/>
      <c r="O76" s="63"/>
      <c r="P76" s="63"/>
    </row>
    <row r="77" spans="2:16" x14ac:dyDescent="0.35">
      <c r="E77" s="80"/>
      <c r="F77" s="80"/>
      <c r="G77" s="85"/>
      <c r="H77" s="85"/>
      <c r="I77" s="85"/>
      <c r="J77" s="85"/>
      <c r="K77" s="85"/>
      <c r="L77" s="85"/>
      <c r="M77" s="85"/>
      <c r="N77" s="80"/>
      <c r="O77" s="63"/>
      <c r="P77" s="63"/>
    </row>
    <row r="78" spans="2:16" ht="45" customHeight="1" x14ac:dyDescent="0.35">
      <c r="B78" s="41" t="s">
        <v>91</v>
      </c>
      <c r="C78" s="81"/>
      <c r="D78" s="32" t="str">
        <f>IF(C78="","","P")</f>
        <v/>
      </c>
    </row>
    <row r="80" spans="2:16" ht="48" customHeight="1" x14ac:dyDescent="0.35">
      <c r="B80" s="41" t="s">
        <v>92</v>
      </c>
      <c r="C80" s="64"/>
      <c r="D80" s="32" t="str">
        <f>IF(C80="","","P")</f>
        <v/>
      </c>
    </row>
    <row r="82" spans="2:4" ht="48" customHeight="1" x14ac:dyDescent="0.35">
      <c r="B82" s="43" t="s">
        <v>343</v>
      </c>
      <c r="C82" s="64"/>
      <c r="D82" s="32" t="str">
        <f>IF(C82="","","P")</f>
        <v/>
      </c>
    </row>
    <row r="84" spans="2:4" ht="53.5" customHeight="1" x14ac:dyDescent="0.35">
      <c r="B84" s="45" t="s">
        <v>122</v>
      </c>
      <c r="C84" s="66"/>
      <c r="D84" s="32" t="str">
        <f>IF(C84="","","P")</f>
        <v/>
      </c>
    </row>
    <row r="85" spans="2:4" ht="48" customHeight="1" x14ac:dyDescent="0.35">
      <c r="B85" s="42" t="s">
        <v>93</v>
      </c>
      <c r="C85" s="67"/>
      <c r="D85" s="32" t="str">
        <f>IF(C85="","","P")</f>
        <v/>
      </c>
    </row>
    <row r="87" spans="2:4" ht="54" customHeight="1" x14ac:dyDescent="0.35">
      <c r="B87" s="43" t="s">
        <v>79</v>
      </c>
      <c r="C87" s="66"/>
      <c r="D87" s="32" t="str">
        <f>IF(C87="","","P")</f>
        <v/>
      </c>
    </row>
    <row r="88" spans="2:4" ht="60.75" customHeight="1" x14ac:dyDescent="0.35">
      <c r="B88" s="43" t="s">
        <v>123</v>
      </c>
      <c r="C88" s="67"/>
      <c r="D88" s="32" t="str">
        <f>IF(C88="","","P")</f>
        <v/>
      </c>
    </row>
    <row r="90" spans="2:4" ht="51.75" customHeight="1" x14ac:dyDescent="0.35">
      <c r="B90" s="45" t="s">
        <v>80</v>
      </c>
      <c r="C90" s="66"/>
      <c r="D90" s="32" t="str">
        <f>IF(C90="","","P")</f>
        <v/>
      </c>
    </row>
    <row r="92" spans="2:4" ht="57" customHeight="1" x14ac:dyDescent="0.35">
      <c r="B92" s="45" t="s">
        <v>81</v>
      </c>
      <c r="C92" s="66"/>
      <c r="D92" s="32" t="str">
        <f>IF(C92="","","P")</f>
        <v/>
      </c>
    </row>
    <row r="93" spans="2:4" x14ac:dyDescent="0.35">
      <c r="B93" s="45"/>
      <c r="C93" s="60"/>
    </row>
    <row r="94" spans="2:4" ht="54" customHeight="1" x14ac:dyDescent="0.35">
      <c r="B94" s="45" t="s">
        <v>82</v>
      </c>
      <c r="C94" s="66"/>
      <c r="D94" s="32" t="str">
        <f>IF(C94="","","P")</f>
        <v/>
      </c>
    </row>
    <row r="95" spans="2:4" x14ac:dyDescent="0.35">
      <c r="B95" s="45"/>
      <c r="C95" s="60"/>
    </row>
    <row r="97" spans="2:10" ht="22" thickBot="1" x14ac:dyDescent="0.4">
      <c r="C97" s="36"/>
      <c r="D97" s="33" t="b">
        <f>COUNTIF(D18:D95,"P")=40</f>
        <v>0</v>
      </c>
    </row>
    <row r="98" spans="2:10" ht="24.5" thickBot="1" x14ac:dyDescent="0.4">
      <c r="C98" s="51" t="s">
        <v>412</v>
      </c>
    </row>
    <row r="99" spans="2:10" x14ac:dyDescent="0.35">
      <c r="E99" s="57"/>
      <c r="F99" s="57"/>
      <c r="G99" s="57"/>
      <c r="H99" s="57"/>
      <c r="I99" s="57"/>
      <c r="J99" s="57"/>
    </row>
    <row r="100" spans="2:10" ht="21" customHeight="1" x14ac:dyDescent="0.35">
      <c r="C100" s="59" t="s">
        <v>134</v>
      </c>
      <c r="E100" s="57"/>
      <c r="F100" s="57"/>
      <c r="G100" s="57"/>
      <c r="H100" s="57"/>
      <c r="I100" s="57"/>
      <c r="J100" s="57"/>
    </row>
    <row r="101" spans="2:10" x14ac:dyDescent="0.35">
      <c r="E101" s="57"/>
      <c r="F101" s="57"/>
      <c r="G101" s="57"/>
      <c r="H101" s="57"/>
      <c r="I101" s="57"/>
      <c r="J101" s="57"/>
    </row>
    <row r="102" spans="2:10" ht="48" customHeight="1" x14ac:dyDescent="0.35">
      <c r="B102" s="41" t="s">
        <v>103</v>
      </c>
      <c r="C102" s="66"/>
      <c r="D102" s="32" t="str">
        <f t="shared" ref="D102" si="0">IF(C102="","","P")</f>
        <v/>
      </c>
      <c r="E102" s="57"/>
      <c r="F102" s="57"/>
      <c r="G102" s="57" t="s">
        <v>106</v>
      </c>
      <c r="H102" s="57"/>
      <c r="I102" s="57"/>
      <c r="J102" s="57"/>
    </row>
    <row r="103" spans="2:10" ht="15" customHeight="1" x14ac:dyDescent="0.35">
      <c r="C103" s="37"/>
      <c r="D103" s="32"/>
      <c r="E103" s="82"/>
      <c r="F103" s="57"/>
      <c r="G103" s="57" t="s">
        <v>105</v>
      </c>
      <c r="H103" s="57"/>
      <c r="I103" s="57"/>
      <c r="J103" s="57"/>
    </row>
    <row r="104" spans="2:10" ht="33" customHeight="1" x14ac:dyDescent="0.35">
      <c r="B104" s="41" t="s">
        <v>128</v>
      </c>
      <c r="C104" s="66"/>
      <c r="D104" s="32" t="str">
        <f>IF(C104="","","P")</f>
        <v/>
      </c>
      <c r="E104" s="82" t="b">
        <f>IF(C104=G105,"M",IF(C104=G102,"H",IF(C104=G103,"F",IF(C104=G104,"NG"))))</f>
        <v>0</v>
      </c>
      <c r="F104" s="57"/>
      <c r="G104" s="57" t="s">
        <v>107</v>
      </c>
      <c r="H104" s="57"/>
      <c r="I104" s="57"/>
      <c r="J104" s="57"/>
    </row>
    <row r="105" spans="2:10" x14ac:dyDescent="0.35">
      <c r="C105" s="61"/>
      <c r="D105" s="29"/>
      <c r="E105" s="82"/>
      <c r="F105" s="57"/>
      <c r="G105" s="57" t="s">
        <v>127</v>
      </c>
      <c r="H105" s="57"/>
      <c r="I105" s="57"/>
      <c r="J105" s="57"/>
    </row>
    <row r="106" spans="2:10" ht="48" customHeight="1" x14ac:dyDescent="0.35">
      <c r="B106" s="43" t="s">
        <v>104</v>
      </c>
      <c r="C106" s="66"/>
      <c r="D106" s="32" t="str">
        <f>IF(C106="","","P")</f>
        <v/>
      </c>
      <c r="E106" s="57"/>
      <c r="F106" s="57"/>
      <c r="G106" s="57"/>
      <c r="H106" s="57"/>
      <c r="I106" s="57"/>
      <c r="J106" s="57"/>
    </row>
    <row r="107" spans="2:10" x14ac:dyDescent="0.35">
      <c r="B107" s="43"/>
      <c r="C107" s="60"/>
    </row>
    <row r="108" spans="2:10" ht="22" customHeight="1" x14ac:dyDescent="0.35">
      <c r="C108" s="59" t="s">
        <v>132</v>
      </c>
    </row>
    <row r="110" spans="2:10" ht="48" customHeight="1" x14ac:dyDescent="0.35">
      <c r="B110" s="41" t="s">
        <v>103</v>
      </c>
      <c r="C110" s="66"/>
      <c r="D110" s="32" t="str">
        <f t="shared" ref="D110:D113" si="1">IF(C110="","","P")</f>
        <v/>
      </c>
      <c r="E110" s="57" t="str">
        <f>IF(C110="","",C110)</f>
        <v/>
      </c>
    </row>
    <row r="111" spans="2:10" ht="30" customHeight="1" x14ac:dyDescent="0.35">
      <c r="C111" s="60"/>
      <c r="D111" s="32" t="str">
        <f t="shared" si="1"/>
        <v/>
      </c>
    </row>
    <row r="112" spans="2:10" ht="48" customHeight="1" x14ac:dyDescent="0.35">
      <c r="B112" s="41" t="s">
        <v>129</v>
      </c>
      <c r="C112" s="66"/>
      <c r="D112" s="32" t="str">
        <f t="shared" si="1"/>
        <v/>
      </c>
      <c r="E112" s="56" t="str">
        <f>IF(C112=G105,"M",IF(C112=G102,"H",IF(C112=G103,"F",IF(C112=G104,"NG",IF(C112="","0")))))</f>
        <v>0</v>
      </c>
      <c r="F112" s="57" t="str">
        <f>IF(C112="","",C112)</f>
        <v/>
      </c>
    </row>
    <row r="113" spans="2:4" ht="30" customHeight="1" x14ac:dyDescent="0.35">
      <c r="C113" s="60"/>
      <c r="D113" s="32" t="str">
        <f t="shared" si="1"/>
        <v/>
      </c>
    </row>
    <row r="114" spans="2:4" ht="48" customHeight="1" x14ac:dyDescent="0.35">
      <c r="B114" s="43" t="s">
        <v>139</v>
      </c>
      <c r="C114" s="66"/>
      <c r="D114" s="32" t="str">
        <f>IF(C114="","","P")</f>
        <v/>
      </c>
    </row>
    <row r="115" spans="2:4" ht="23.15" customHeight="1" x14ac:dyDescent="0.35">
      <c r="C115" s="60"/>
    </row>
    <row r="116" spans="2:4" ht="66" customHeight="1" x14ac:dyDescent="0.6">
      <c r="C116" s="75" t="s">
        <v>138</v>
      </c>
    </row>
    <row r="117" spans="2:4" ht="18" customHeight="1" x14ac:dyDescent="0.35"/>
    <row r="118" spans="2:4" ht="19.5" customHeight="1" x14ac:dyDescent="0.35">
      <c r="C118" s="52" t="s">
        <v>108</v>
      </c>
    </row>
    <row r="120" spans="2:4" ht="26.15" customHeight="1" x14ac:dyDescent="0.35">
      <c r="C120" s="49" t="s">
        <v>109</v>
      </c>
    </row>
    <row r="122" spans="2:4" ht="35.15" customHeight="1" x14ac:dyDescent="0.35">
      <c r="B122" s="41" t="s">
        <v>110</v>
      </c>
      <c r="C122" s="66"/>
      <c r="D122" s="32" t="str">
        <f>IF(C122="","","P")</f>
        <v/>
      </c>
    </row>
    <row r="123" spans="2:4" s="30" customFormat="1" ht="18" customHeight="1" x14ac:dyDescent="0.35">
      <c r="B123" s="46"/>
      <c r="C123" s="62"/>
      <c r="D123" s="34"/>
    </row>
    <row r="124" spans="2:4" ht="35.15" customHeight="1" x14ac:dyDescent="0.35">
      <c r="B124" s="41" t="s">
        <v>111</v>
      </c>
      <c r="C124" s="66"/>
      <c r="D124" s="32" t="str">
        <f>IF(C124="","","P")</f>
        <v/>
      </c>
    </row>
    <row r="125" spans="2:4" ht="19.5" customHeight="1" x14ac:dyDescent="0.35">
      <c r="C125" s="62"/>
    </row>
    <row r="126" spans="2:4" ht="35.15" customHeight="1" x14ac:dyDescent="0.35">
      <c r="B126" s="41" t="s">
        <v>126</v>
      </c>
      <c r="C126" s="66"/>
      <c r="D126" s="32" t="str">
        <f>IF(C126="","","P")</f>
        <v/>
      </c>
    </row>
    <row r="128" spans="2:4" ht="35.15" customHeight="1" x14ac:dyDescent="0.35">
      <c r="B128" s="41" t="s">
        <v>68</v>
      </c>
      <c r="C128" s="420">
        <f>SUM(C122:C126)</f>
        <v>0</v>
      </c>
      <c r="D128" s="32" t="str">
        <f>IF(C128="","","P")</f>
        <v>P</v>
      </c>
    </row>
    <row r="130" spans="2:4" ht="26.15" customHeight="1" x14ac:dyDescent="0.35">
      <c r="C130" s="49" t="s">
        <v>112</v>
      </c>
    </row>
    <row r="132" spans="2:4" ht="35.15" customHeight="1" x14ac:dyDescent="0.35">
      <c r="B132" s="41" t="s">
        <v>110</v>
      </c>
      <c r="C132" s="64"/>
      <c r="D132" s="32" t="str">
        <f>IF(C132="","","P")</f>
        <v/>
      </c>
    </row>
    <row r="133" spans="2:4" x14ac:dyDescent="0.35">
      <c r="B133" s="46"/>
      <c r="C133" s="37"/>
    </row>
    <row r="134" spans="2:4" ht="35.15" customHeight="1" x14ac:dyDescent="0.35">
      <c r="B134" s="41" t="s">
        <v>111</v>
      </c>
      <c r="C134" s="64"/>
      <c r="D134" s="32" t="str">
        <f>IF(C134="","","P")</f>
        <v/>
      </c>
    </row>
    <row r="135" spans="2:4" x14ac:dyDescent="0.35">
      <c r="C135" s="37"/>
    </row>
    <row r="136" spans="2:4" ht="35.15" customHeight="1" x14ac:dyDescent="0.35">
      <c r="B136" s="41" t="s">
        <v>126</v>
      </c>
      <c r="C136" s="64"/>
      <c r="D136" s="32" t="str">
        <f>IF(C136="","","P")</f>
        <v/>
      </c>
    </row>
    <row r="138" spans="2:4" ht="35.15" customHeight="1" x14ac:dyDescent="0.35">
      <c r="B138" s="41" t="s">
        <v>68</v>
      </c>
      <c r="C138" s="420">
        <f>SUM(C132:C137)</f>
        <v>0</v>
      </c>
      <c r="D138" s="32" t="str">
        <f>IF(C138="","","P")</f>
        <v>P</v>
      </c>
    </row>
    <row r="140" spans="2:4" ht="26.15" customHeight="1" x14ac:dyDescent="0.35">
      <c r="C140" s="49" t="s">
        <v>113</v>
      </c>
    </row>
    <row r="141" spans="2:4" ht="26.15" customHeight="1" x14ac:dyDescent="0.35">
      <c r="C141" s="38"/>
    </row>
    <row r="142" spans="2:4" ht="35.15" customHeight="1" x14ac:dyDescent="0.35">
      <c r="B142" s="41" t="s">
        <v>110</v>
      </c>
      <c r="C142" s="64"/>
      <c r="D142" s="32" t="str">
        <f>IF(C142="","","P")</f>
        <v/>
      </c>
    </row>
    <row r="143" spans="2:4" x14ac:dyDescent="0.35">
      <c r="B143" s="46"/>
      <c r="C143" s="37"/>
    </row>
    <row r="144" spans="2:4" ht="35.15" customHeight="1" x14ac:dyDescent="0.35">
      <c r="B144" s="41" t="s">
        <v>111</v>
      </c>
      <c r="C144" s="64"/>
      <c r="D144" s="32" t="str">
        <f>IF(C144="","","P")</f>
        <v/>
      </c>
    </row>
    <row r="145" spans="2:4" x14ac:dyDescent="0.35">
      <c r="C145" s="37"/>
    </row>
    <row r="146" spans="2:4" ht="35.15" customHeight="1" x14ac:dyDescent="0.35">
      <c r="B146" s="41" t="s">
        <v>126</v>
      </c>
      <c r="C146" s="64"/>
      <c r="D146" s="32" t="str">
        <f>IF(C146="","","P")</f>
        <v/>
      </c>
    </row>
    <row r="148" spans="2:4" ht="35.15" customHeight="1" x14ac:dyDescent="0.35">
      <c r="B148" s="41" t="s">
        <v>68</v>
      </c>
      <c r="C148" s="420">
        <f>SUM(C142:C146)</f>
        <v>0</v>
      </c>
      <c r="D148" s="32" t="str">
        <f>IF(C148="","","P")</f>
        <v>P</v>
      </c>
    </row>
    <row r="150" spans="2:4" x14ac:dyDescent="0.35">
      <c r="C150" s="49" t="s">
        <v>130</v>
      </c>
    </row>
    <row r="152" spans="2:4" ht="35.15" customHeight="1" x14ac:dyDescent="0.35">
      <c r="B152" s="41" t="s">
        <v>110</v>
      </c>
      <c r="C152" s="64"/>
      <c r="D152" s="32" t="str">
        <f>IF(C152="","","P")</f>
        <v/>
      </c>
    </row>
    <row r="153" spans="2:4" x14ac:dyDescent="0.35">
      <c r="B153" s="46"/>
      <c r="C153" s="37"/>
    </row>
    <row r="154" spans="2:4" ht="35.15" customHeight="1" x14ac:dyDescent="0.35">
      <c r="B154" s="41" t="s">
        <v>111</v>
      </c>
      <c r="C154" s="64"/>
      <c r="D154" s="32" t="str">
        <f>IF(C154="","","P")</f>
        <v/>
      </c>
    </row>
    <row r="155" spans="2:4" x14ac:dyDescent="0.35">
      <c r="C155" s="37"/>
    </row>
    <row r="156" spans="2:4" ht="35.15" customHeight="1" x14ac:dyDescent="0.35">
      <c r="B156" s="41" t="s">
        <v>126</v>
      </c>
      <c r="C156" s="64"/>
      <c r="D156" s="32" t="str">
        <f>IF(C156="","","P")</f>
        <v/>
      </c>
    </row>
    <row r="158" spans="2:4" ht="35.15" customHeight="1" x14ac:dyDescent="0.35">
      <c r="B158" s="41" t="s">
        <v>68</v>
      </c>
      <c r="C158" s="420">
        <f>SUM(C152:C156)</f>
        <v>0</v>
      </c>
      <c r="D158" s="32" t="str">
        <f>IF(C158="","","P")</f>
        <v>P</v>
      </c>
    </row>
    <row r="159" spans="2:4" ht="24.5" x14ac:dyDescent="0.35">
      <c r="C159" s="41"/>
      <c r="D159" s="32"/>
    </row>
    <row r="160" spans="2:4" ht="35.15" customHeight="1" x14ac:dyDescent="0.35">
      <c r="B160" s="426" t="s">
        <v>411</v>
      </c>
      <c r="C160" s="420">
        <f>SUM(C128+C138+C148+C158)</f>
        <v>0</v>
      </c>
      <c r="D160" s="32" t="str">
        <f>IF(C160="","","P")</f>
        <v>P</v>
      </c>
    </row>
    <row r="161" spans="2:6" ht="22" thickBot="1" x14ac:dyDescent="0.4"/>
    <row r="162" spans="2:6" ht="24.5" thickBot="1" x14ac:dyDescent="0.4">
      <c r="C162" s="50" t="s">
        <v>114</v>
      </c>
    </row>
    <row r="164" spans="2:6" ht="48" customHeight="1" x14ac:dyDescent="0.35">
      <c r="B164" s="47" t="s">
        <v>115</v>
      </c>
      <c r="C164" s="83"/>
      <c r="D164" s="429" t="str">
        <f>IF(C164&lt;=15000,"","L'aide ne doit pas dépasser 15 000 €")</f>
        <v/>
      </c>
      <c r="E164" s="429"/>
      <c r="F164" s="429"/>
    </row>
    <row r="165" spans="2:6" x14ac:dyDescent="0.35">
      <c r="B165" s="48"/>
    </row>
    <row r="166" spans="2:6" ht="48" customHeight="1" x14ac:dyDescent="0.35">
      <c r="B166" s="47" t="s">
        <v>117</v>
      </c>
      <c r="C166" s="69"/>
      <c r="D166" s="32" t="str">
        <f>IF(C166="","","P")</f>
        <v/>
      </c>
    </row>
    <row r="167" spans="2:6" x14ac:dyDescent="0.35">
      <c r="B167" s="48"/>
    </row>
    <row r="168" spans="2:6" ht="45" customHeight="1" x14ac:dyDescent="0.35">
      <c r="B168" s="47" t="s">
        <v>116</v>
      </c>
      <c r="C168" s="70" t="e">
        <f>C164/C166</f>
        <v>#DIV/0!</v>
      </c>
      <c r="D168" s="430" t="e">
        <f>IF(C168&lt;=60%,"","Le taux d'intervention ne doit pas être supérieur à 60 %")</f>
        <v>#DIV/0!</v>
      </c>
      <c r="E168" s="430"/>
    </row>
    <row r="170" spans="2:6" ht="37" x14ac:dyDescent="0.35">
      <c r="C170" s="39" t="s">
        <v>118</v>
      </c>
    </row>
  </sheetData>
  <mergeCells count="2">
    <mergeCell ref="D164:F164"/>
    <mergeCell ref="D168:E168"/>
  </mergeCells>
  <conditionalFormatting sqref="C18 C168 C166">
    <cfRule type="expression" dxfId="245" priority="270">
      <formula>D18="P"</formula>
    </cfRule>
  </conditionalFormatting>
  <conditionalFormatting sqref="D20">
    <cfRule type="cellIs" dxfId="244" priority="269" operator="equal">
      <formula>"P"</formula>
    </cfRule>
  </conditionalFormatting>
  <conditionalFormatting sqref="C20">
    <cfRule type="expression" dxfId="243" priority="268">
      <formula>D20="P"</formula>
    </cfRule>
  </conditionalFormatting>
  <conditionalFormatting sqref="D22">
    <cfRule type="cellIs" dxfId="242" priority="267" operator="equal">
      <formula>"P"</formula>
    </cfRule>
  </conditionalFormatting>
  <conditionalFormatting sqref="C22">
    <cfRule type="expression" dxfId="241" priority="266">
      <formula>D22="P"</formula>
    </cfRule>
  </conditionalFormatting>
  <conditionalFormatting sqref="D24">
    <cfRule type="cellIs" dxfId="240" priority="265" operator="equal">
      <formula>"P"</formula>
    </cfRule>
  </conditionalFormatting>
  <conditionalFormatting sqref="C24">
    <cfRule type="expression" dxfId="239" priority="264">
      <formula>D24="P"</formula>
    </cfRule>
  </conditionalFormatting>
  <conditionalFormatting sqref="D27">
    <cfRule type="cellIs" dxfId="238" priority="263" operator="equal">
      <formula>"P"</formula>
    </cfRule>
  </conditionalFormatting>
  <conditionalFormatting sqref="D26">
    <cfRule type="cellIs" dxfId="237" priority="261" operator="equal">
      <formula>"P"</formula>
    </cfRule>
  </conditionalFormatting>
  <conditionalFormatting sqref="C26">
    <cfRule type="expression" dxfId="236" priority="260">
      <formula>D26="P"</formula>
    </cfRule>
  </conditionalFormatting>
  <conditionalFormatting sqref="D29">
    <cfRule type="cellIs" dxfId="235" priority="259" operator="equal">
      <formula>"P"</formula>
    </cfRule>
  </conditionalFormatting>
  <conditionalFormatting sqref="C29">
    <cfRule type="expression" dxfId="234" priority="258">
      <formula>D29="P"</formula>
    </cfRule>
  </conditionalFormatting>
  <conditionalFormatting sqref="D33">
    <cfRule type="cellIs" dxfId="233" priority="257" operator="equal">
      <formula>"P"</formula>
    </cfRule>
  </conditionalFormatting>
  <conditionalFormatting sqref="C33">
    <cfRule type="expression" dxfId="232" priority="256">
      <formula>D33="P"</formula>
    </cfRule>
  </conditionalFormatting>
  <conditionalFormatting sqref="D35">
    <cfRule type="cellIs" dxfId="231" priority="255" operator="equal">
      <formula>"P"</formula>
    </cfRule>
  </conditionalFormatting>
  <conditionalFormatting sqref="D37">
    <cfRule type="cellIs" dxfId="230" priority="253" operator="equal">
      <formula>"P"</formula>
    </cfRule>
  </conditionalFormatting>
  <conditionalFormatting sqref="C37">
    <cfRule type="expression" dxfId="229" priority="252">
      <formula>D37="P"</formula>
    </cfRule>
  </conditionalFormatting>
  <conditionalFormatting sqref="D39">
    <cfRule type="cellIs" dxfId="228" priority="251" operator="equal">
      <formula>"P"</formula>
    </cfRule>
  </conditionalFormatting>
  <conditionalFormatting sqref="C39">
    <cfRule type="expression" dxfId="227" priority="250">
      <formula>D39="P"</formula>
    </cfRule>
  </conditionalFormatting>
  <conditionalFormatting sqref="D41">
    <cfRule type="cellIs" dxfId="226" priority="249" operator="equal">
      <formula>"P"</formula>
    </cfRule>
  </conditionalFormatting>
  <conditionalFormatting sqref="C41">
    <cfRule type="expression" dxfId="225" priority="248">
      <formula>D41="P"</formula>
    </cfRule>
  </conditionalFormatting>
  <conditionalFormatting sqref="D45">
    <cfRule type="cellIs" dxfId="224" priority="247" operator="equal">
      <formula>"P"</formula>
    </cfRule>
  </conditionalFormatting>
  <conditionalFormatting sqref="C45">
    <cfRule type="expression" dxfId="223" priority="246">
      <formula>D45="P"</formula>
    </cfRule>
  </conditionalFormatting>
  <conditionalFormatting sqref="D47">
    <cfRule type="cellIs" dxfId="222" priority="245" operator="equal">
      <formula>"P"</formula>
    </cfRule>
  </conditionalFormatting>
  <conditionalFormatting sqref="C47">
    <cfRule type="expression" dxfId="221" priority="244">
      <formula>D47="P"</formula>
    </cfRule>
  </conditionalFormatting>
  <conditionalFormatting sqref="D49">
    <cfRule type="cellIs" dxfId="220" priority="243" operator="equal">
      <formula>"P"</formula>
    </cfRule>
  </conditionalFormatting>
  <conditionalFormatting sqref="C49">
    <cfRule type="expression" dxfId="219" priority="242">
      <formula>D49="P"</formula>
    </cfRule>
  </conditionalFormatting>
  <conditionalFormatting sqref="D51">
    <cfRule type="cellIs" dxfId="218" priority="241" operator="equal">
      <formula>"P"</formula>
    </cfRule>
  </conditionalFormatting>
  <conditionalFormatting sqref="C51">
    <cfRule type="expression" dxfId="217" priority="240">
      <formula>D51="P"</formula>
    </cfRule>
  </conditionalFormatting>
  <conditionalFormatting sqref="D57">
    <cfRule type="cellIs" dxfId="216" priority="233" operator="equal">
      <formula>"P"</formula>
    </cfRule>
  </conditionalFormatting>
  <conditionalFormatting sqref="D53">
    <cfRule type="cellIs" dxfId="215" priority="237" operator="equal">
      <formula>"P"</formula>
    </cfRule>
  </conditionalFormatting>
  <conditionalFormatting sqref="D55">
    <cfRule type="cellIs" dxfId="214" priority="235" operator="equal">
      <formula>"P"</formula>
    </cfRule>
  </conditionalFormatting>
  <conditionalFormatting sqref="C55">
    <cfRule type="expression" dxfId="213" priority="234">
      <formula>D55="P"</formula>
    </cfRule>
  </conditionalFormatting>
  <conditionalFormatting sqref="C59">
    <cfRule type="expression" dxfId="212" priority="230">
      <formula>D59="P"</formula>
    </cfRule>
  </conditionalFormatting>
  <conditionalFormatting sqref="D59">
    <cfRule type="cellIs" dxfId="211" priority="231" operator="equal">
      <formula>"P"</formula>
    </cfRule>
  </conditionalFormatting>
  <conditionalFormatting sqref="D61">
    <cfRule type="cellIs" dxfId="210" priority="229" operator="equal">
      <formula>"P"</formula>
    </cfRule>
  </conditionalFormatting>
  <conditionalFormatting sqref="C61">
    <cfRule type="expression" dxfId="209" priority="228">
      <formula>D61="P"</formula>
    </cfRule>
  </conditionalFormatting>
  <conditionalFormatting sqref="D66">
    <cfRule type="cellIs" dxfId="208" priority="227" operator="equal">
      <formula>"P"</formula>
    </cfRule>
  </conditionalFormatting>
  <conditionalFormatting sqref="C92">
    <cfRule type="expression" dxfId="207" priority="131">
      <formula>D92="P"</formula>
    </cfRule>
  </conditionalFormatting>
  <conditionalFormatting sqref="D68:D69">
    <cfRule type="cellIs" dxfId="206" priority="225" operator="equal">
      <formula>"P"</formula>
    </cfRule>
  </conditionalFormatting>
  <conditionalFormatting sqref="C68:C69">
    <cfRule type="expression" dxfId="205" priority="224">
      <formula>D68="P"</formula>
    </cfRule>
  </conditionalFormatting>
  <conditionalFormatting sqref="D71">
    <cfRule type="cellIs" dxfId="204" priority="223" operator="equal">
      <formula>"P"</formula>
    </cfRule>
  </conditionalFormatting>
  <conditionalFormatting sqref="C71">
    <cfRule type="expression" dxfId="203" priority="222">
      <formula>D71="P"</formula>
    </cfRule>
  </conditionalFormatting>
  <conditionalFormatting sqref="D87">
    <cfRule type="cellIs" dxfId="202" priority="207" operator="equal">
      <formula>"P"</formula>
    </cfRule>
  </conditionalFormatting>
  <conditionalFormatting sqref="C87">
    <cfRule type="expression" dxfId="201" priority="206">
      <formula>D87="P"</formula>
    </cfRule>
  </conditionalFormatting>
  <conditionalFormatting sqref="C98">
    <cfRule type="expression" dxfId="200" priority="193">
      <formula>Validation</formula>
    </cfRule>
  </conditionalFormatting>
  <conditionalFormatting sqref="C57">
    <cfRule type="expression" dxfId="199" priority="192">
      <formula>D57="P"</formula>
    </cfRule>
  </conditionalFormatting>
  <conditionalFormatting sqref="D122">
    <cfRule type="cellIs" dxfId="198" priority="104" operator="equal">
      <formula>"P"</formula>
    </cfRule>
  </conditionalFormatting>
  <conditionalFormatting sqref="D102:D103">
    <cfRule type="cellIs" dxfId="197" priority="124" operator="equal">
      <formula>"P"</formula>
    </cfRule>
  </conditionalFormatting>
  <conditionalFormatting sqref="D104">
    <cfRule type="cellIs" dxfId="196" priority="186" operator="equal">
      <formula>"P"</formula>
    </cfRule>
  </conditionalFormatting>
  <conditionalFormatting sqref="D113">
    <cfRule type="cellIs" dxfId="195" priority="179" operator="equal">
      <formula>"P"</formula>
    </cfRule>
  </conditionalFormatting>
  <conditionalFormatting sqref="D111">
    <cfRule type="cellIs" dxfId="194" priority="177" operator="equal">
      <formula>"P"</formula>
    </cfRule>
  </conditionalFormatting>
  <conditionalFormatting sqref="D124">
    <cfRule type="cellIs" dxfId="193" priority="102" operator="equal">
      <formula>"P"</formula>
    </cfRule>
  </conditionalFormatting>
  <conditionalFormatting sqref="D94">
    <cfRule type="cellIs" dxfId="192" priority="130" operator="equal">
      <formula>"P"</formula>
    </cfRule>
  </conditionalFormatting>
  <conditionalFormatting sqref="D92">
    <cfRule type="cellIs" dxfId="191" priority="132" operator="equal">
      <formula>"P"</formula>
    </cfRule>
  </conditionalFormatting>
  <conditionalFormatting sqref="D90">
    <cfRule type="cellIs" dxfId="190" priority="134" operator="equal">
      <formula>"P"</formula>
    </cfRule>
  </conditionalFormatting>
  <conditionalFormatting sqref="D88">
    <cfRule type="cellIs" dxfId="189" priority="136" operator="equal">
      <formula>"P"</formula>
    </cfRule>
  </conditionalFormatting>
  <conditionalFormatting sqref="D85">
    <cfRule type="cellIs" dxfId="188" priority="138" operator="equal">
      <formula>"P"</formula>
    </cfRule>
  </conditionalFormatting>
  <conditionalFormatting sqref="D84">
    <cfRule type="cellIs" dxfId="187" priority="140" operator="equal">
      <formula>"P"</formula>
    </cfRule>
  </conditionalFormatting>
  <conditionalFormatting sqref="D82">
    <cfRule type="cellIs" dxfId="186" priority="142" operator="equal">
      <formula>"P"</formula>
    </cfRule>
  </conditionalFormatting>
  <conditionalFormatting sqref="D80">
    <cfRule type="cellIs" dxfId="185" priority="144" operator="equal">
      <formula>"P"</formula>
    </cfRule>
  </conditionalFormatting>
  <conditionalFormatting sqref="D78">
    <cfRule type="cellIs" dxfId="184" priority="146" operator="equal">
      <formula>"P"</formula>
    </cfRule>
  </conditionalFormatting>
  <conditionalFormatting sqref="D73:D75">
    <cfRule type="cellIs" dxfId="183" priority="150" operator="equal">
      <formula>"P"</formula>
    </cfRule>
  </conditionalFormatting>
  <conditionalFormatting sqref="C66">
    <cfRule type="expression" dxfId="182" priority="151">
      <formula>D66="P"</formula>
    </cfRule>
  </conditionalFormatting>
  <conditionalFormatting sqref="C73">
    <cfRule type="expression" dxfId="181" priority="149">
      <formula>D73="P"</formula>
    </cfRule>
  </conditionalFormatting>
  <conditionalFormatting sqref="C78">
    <cfRule type="expression" dxfId="180" priority="145">
      <formula>D78="P"</formula>
    </cfRule>
  </conditionalFormatting>
  <conditionalFormatting sqref="C80">
    <cfRule type="expression" dxfId="179" priority="143">
      <formula>D80="P"</formula>
    </cfRule>
  </conditionalFormatting>
  <conditionalFormatting sqref="C82">
    <cfRule type="expression" dxfId="178" priority="141">
      <formula>D82="P"</formula>
    </cfRule>
  </conditionalFormatting>
  <conditionalFormatting sqref="C84">
    <cfRule type="expression" dxfId="177" priority="139">
      <formula>D84="P"</formula>
    </cfRule>
  </conditionalFormatting>
  <conditionalFormatting sqref="C85">
    <cfRule type="expression" dxfId="176" priority="137">
      <formula>D85="P"</formula>
    </cfRule>
  </conditionalFormatting>
  <conditionalFormatting sqref="C88">
    <cfRule type="expression" dxfId="175" priority="135">
      <formula>D88="P"</formula>
    </cfRule>
  </conditionalFormatting>
  <conditionalFormatting sqref="C90">
    <cfRule type="expression" dxfId="174" priority="133">
      <formula>D90="P"</formula>
    </cfRule>
  </conditionalFormatting>
  <conditionalFormatting sqref="C94">
    <cfRule type="expression" dxfId="173" priority="129">
      <formula>D94="P"</formula>
    </cfRule>
  </conditionalFormatting>
  <conditionalFormatting sqref="D126">
    <cfRule type="cellIs" dxfId="172" priority="100" operator="equal">
      <formula>"P"</formula>
    </cfRule>
  </conditionalFormatting>
  <conditionalFormatting sqref="C102:C103">
    <cfRule type="expression" dxfId="171" priority="123">
      <formula>D102="P"</formula>
    </cfRule>
  </conditionalFormatting>
  <conditionalFormatting sqref="D106">
    <cfRule type="cellIs" dxfId="170" priority="116" operator="equal">
      <formula>"P"</formula>
    </cfRule>
  </conditionalFormatting>
  <conditionalFormatting sqref="C124">
    <cfRule type="expression" dxfId="169" priority="101">
      <formula>D124="P"</formula>
    </cfRule>
  </conditionalFormatting>
  <conditionalFormatting sqref="C126">
    <cfRule type="expression" dxfId="168" priority="99">
      <formula>D126="P"</formula>
    </cfRule>
  </conditionalFormatting>
  <conditionalFormatting sqref="C106">
    <cfRule type="expression" dxfId="167" priority="115">
      <formula>D106="P"</formula>
    </cfRule>
  </conditionalFormatting>
  <conditionalFormatting sqref="D110">
    <cfRule type="cellIs" dxfId="166" priority="114" operator="equal">
      <formula>"P"</formula>
    </cfRule>
  </conditionalFormatting>
  <conditionalFormatting sqref="C110">
    <cfRule type="expression" dxfId="165" priority="113">
      <formula>D110="P"</formula>
    </cfRule>
  </conditionalFormatting>
  <conditionalFormatting sqref="D134">
    <cfRule type="cellIs" dxfId="164" priority="94" operator="equal">
      <formula>"P"</formula>
    </cfRule>
  </conditionalFormatting>
  <conditionalFormatting sqref="C134">
    <cfRule type="expression" dxfId="163" priority="93">
      <formula>D134="P"</formula>
    </cfRule>
  </conditionalFormatting>
  <conditionalFormatting sqref="D112">
    <cfRule type="cellIs" dxfId="162" priority="110" operator="equal">
      <formula>"P"</formula>
    </cfRule>
  </conditionalFormatting>
  <conditionalFormatting sqref="C136">
    <cfRule type="expression" dxfId="161" priority="91">
      <formula>D136="P"</formula>
    </cfRule>
  </conditionalFormatting>
  <conditionalFormatting sqref="D114">
    <cfRule type="cellIs" dxfId="160" priority="106" operator="equal">
      <formula>"P"</formula>
    </cfRule>
  </conditionalFormatting>
  <conditionalFormatting sqref="C114">
    <cfRule type="expression" dxfId="159" priority="105">
      <formula>D114="P"</formula>
    </cfRule>
  </conditionalFormatting>
  <conditionalFormatting sqref="C122">
    <cfRule type="expression" dxfId="158" priority="103">
      <formula>D122="P"</formula>
    </cfRule>
  </conditionalFormatting>
  <conditionalFormatting sqref="D128">
    <cfRule type="cellIs" dxfId="157" priority="98" operator="equal">
      <formula>"P"</formula>
    </cfRule>
  </conditionalFormatting>
  <conditionalFormatting sqref="C128">
    <cfRule type="expression" dxfId="156" priority="97">
      <formula>D128="P"</formula>
    </cfRule>
  </conditionalFormatting>
  <conditionalFormatting sqref="D132">
    <cfRule type="cellIs" dxfId="155" priority="96" operator="equal">
      <formula>"P"</formula>
    </cfRule>
  </conditionalFormatting>
  <conditionalFormatting sqref="C132">
    <cfRule type="expression" dxfId="154" priority="95">
      <formula>D132="P"</formula>
    </cfRule>
  </conditionalFormatting>
  <conditionalFormatting sqref="D136">
    <cfRule type="cellIs" dxfId="153" priority="92" operator="equal">
      <formula>"P"</formula>
    </cfRule>
  </conditionalFormatting>
  <conditionalFormatting sqref="D138">
    <cfRule type="cellIs" dxfId="152" priority="90" operator="equal">
      <formula>"P"</formula>
    </cfRule>
  </conditionalFormatting>
  <conditionalFormatting sqref="C138">
    <cfRule type="expression" dxfId="151" priority="89">
      <formula>D138="P"</formula>
    </cfRule>
  </conditionalFormatting>
  <conditionalFormatting sqref="D142">
    <cfRule type="cellIs" dxfId="150" priority="88" operator="equal">
      <formula>"P"</formula>
    </cfRule>
  </conditionalFormatting>
  <conditionalFormatting sqref="C142">
    <cfRule type="expression" dxfId="149" priority="87">
      <formula>D142="P"</formula>
    </cfRule>
  </conditionalFormatting>
  <conditionalFormatting sqref="D144">
    <cfRule type="cellIs" dxfId="148" priority="86" operator="equal">
      <formula>"P"</formula>
    </cfRule>
  </conditionalFormatting>
  <conditionalFormatting sqref="C144">
    <cfRule type="expression" dxfId="147" priority="85">
      <formula>D144="P"</formula>
    </cfRule>
  </conditionalFormatting>
  <conditionalFormatting sqref="D146">
    <cfRule type="cellIs" dxfId="146" priority="84" operator="equal">
      <formula>"P"</formula>
    </cfRule>
  </conditionalFormatting>
  <conditionalFormatting sqref="C146">
    <cfRule type="expression" dxfId="145" priority="83">
      <formula>D146="P"</formula>
    </cfRule>
  </conditionalFormatting>
  <conditionalFormatting sqref="D148">
    <cfRule type="cellIs" dxfId="144" priority="82" operator="equal">
      <formula>"P"</formula>
    </cfRule>
  </conditionalFormatting>
  <conditionalFormatting sqref="C148">
    <cfRule type="expression" dxfId="143" priority="81">
      <formula>D148="P"</formula>
    </cfRule>
  </conditionalFormatting>
  <conditionalFormatting sqref="C164">
    <cfRule type="expression" dxfId="142" priority="14">
      <formula>$C$164=""</formula>
    </cfRule>
    <cfRule type="expression" dxfId="141" priority="21">
      <formula>$C$164&lt;=15000</formula>
    </cfRule>
    <cfRule type="cellIs" dxfId="140" priority="30" operator="greaterThan">
      <formula>15000</formula>
    </cfRule>
    <cfRule type="expression" dxfId="139" priority="55">
      <formula>D164="P"</formula>
    </cfRule>
  </conditionalFormatting>
  <conditionalFormatting sqref="D164">
    <cfRule type="cellIs" dxfId="138" priority="56" operator="equal">
      <formula>"P"</formula>
    </cfRule>
  </conditionalFormatting>
  <conditionalFormatting sqref="D166">
    <cfRule type="cellIs" dxfId="137" priority="52" operator="equal">
      <formula>"P"</formula>
    </cfRule>
  </conditionalFormatting>
  <conditionalFormatting sqref="C53">
    <cfRule type="expression" dxfId="136" priority="49">
      <formula>D53="P"</formula>
    </cfRule>
  </conditionalFormatting>
  <conditionalFormatting sqref="D18">
    <cfRule type="cellIs" dxfId="135" priority="32" operator="equal">
      <formula>"P"</formula>
    </cfRule>
  </conditionalFormatting>
  <conditionalFormatting sqref="C158 C160">
    <cfRule type="expression" dxfId="134" priority="41">
      <formula>D158="P"</formula>
    </cfRule>
  </conditionalFormatting>
  <conditionalFormatting sqref="D152">
    <cfRule type="cellIs" dxfId="133" priority="48" operator="equal">
      <formula>"P"</formula>
    </cfRule>
  </conditionalFormatting>
  <conditionalFormatting sqref="C152">
    <cfRule type="expression" dxfId="132" priority="47">
      <formula>D152="P"</formula>
    </cfRule>
  </conditionalFormatting>
  <conditionalFormatting sqref="D154">
    <cfRule type="cellIs" dxfId="131" priority="46" operator="equal">
      <formula>"P"</formula>
    </cfRule>
  </conditionalFormatting>
  <conditionalFormatting sqref="C154">
    <cfRule type="expression" dxfId="130" priority="45">
      <formula>D154="P"</formula>
    </cfRule>
  </conditionalFormatting>
  <conditionalFormatting sqref="D156">
    <cfRule type="cellIs" dxfId="129" priority="44" operator="equal">
      <formula>"P"</formula>
    </cfRule>
  </conditionalFormatting>
  <conditionalFormatting sqref="C156">
    <cfRule type="expression" dxfId="128" priority="43">
      <formula>D156="P"</formula>
    </cfRule>
  </conditionalFormatting>
  <conditionalFormatting sqref="D158:D160">
    <cfRule type="cellIs" dxfId="127" priority="42" operator="equal">
      <formula>"P"</formula>
    </cfRule>
  </conditionalFormatting>
  <conditionalFormatting sqref="C35">
    <cfRule type="expression" dxfId="126" priority="31">
      <formula>D35="P"</formula>
    </cfRule>
  </conditionalFormatting>
  <conditionalFormatting sqref="C168">
    <cfRule type="expression" dxfId="125" priority="12">
      <formula>C168&lt;=60%</formula>
    </cfRule>
    <cfRule type="cellIs" dxfId="124" priority="29" operator="greaterThan">
      <formula>0.6</formula>
    </cfRule>
  </conditionalFormatting>
  <conditionalFormatting sqref="C69">
    <cfRule type="expression" dxfId="123" priority="28">
      <formula>D69="P"</formula>
    </cfRule>
  </conditionalFormatting>
  <conditionalFormatting sqref="C112">
    <cfRule type="expression" dxfId="122" priority="27">
      <formula>D112="P"</formula>
    </cfRule>
  </conditionalFormatting>
  <conditionalFormatting sqref="C104">
    <cfRule type="expression" dxfId="121" priority="25">
      <formula>D104="P"</formula>
    </cfRule>
  </conditionalFormatting>
  <conditionalFormatting sqref="D168">
    <cfRule type="expression" dxfId="120" priority="17">
      <formula>$D$168</formula>
    </cfRule>
    <cfRule type="cellIs" dxfId="119" priority="19" operator="equal">
      <formula>"P"</formula>
    </cfRule>
  </conditionalFormatting>
  <conditionalFormatting sqref="C31">
    <cfRule type="expression" dxfId="118" priority="16">
      <formula>D31="P"</formula>
    </cfRule>
  </conditionalFormatting>
  <conditionalFormatting sqref="D31">
    <cfRule type="cellIs" dxfId="117" priority="15" operator="equal">
      <formula>"P"</formula>
    </cfRule>
  </conditionalFormatting>
  <conditionalFormatting sqref="C75">
    <cfRule type="expression" dxfId="116" priority="9">
      <formula>$C$75&lt;&gt;""</formula>
    </cfRule>
    <cfRule type="expression" dxfId="115" priority="10">
      <formula>$C$75=""</formula>
    </cfRule>
  </conditionalFormatting>
  <conditionalFormatting sqref="C76">
    <cfRule type="expression" dxfId="114" priority="7">
      <formula>$C$76&lt;&gt;""</formula>
    </cfRule>
    <cfRule type="expression" dxfId="113" priority="8">
      <formula>$C$76=""</formula>
    </cfRule>
  </conditionalFormatting>
  <conditionalFormatting sqref="C160">
    <cfRule type="expression" dxfId="112" priority="3">
      <formula>D160="P"</formula>
    </cfRule>
  </conditionalFormatting>
  <conditionalFormatting sqref="D160">
    <cfRule type="cellIs" dxfId="111" priority="2" operator="equal">
      <formula>"P"</formula>
    </cfRule>
  </conditionalFormatting>
  <conditionalFormatting sqref="D76">
    <cfRule type="cellIs" dxfId="110" priority="1" operator="equal">
      <formula>"P"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00985D7C-9D5B-4D8A-9DC3-A240C4D80880}">
            <xm:f>NOT(ISERROR(SEARCH($D$164,D164)))</xm:f>
            <xm:f>$D$164</xm:f>
            <x14:dxf>
              <fill>
                <patternFill>
                  <bgColor rgb="FFFF0000"/>
                </patternFill>
              </fill>
            </x14:dxf>
          </x14:cfRule>
          <xm:sqref>D164</xm:sqref>
        </x14:conditionalFormatting>
        <x14:conditionalFormatting xmlns:xm="http://schemas.microsoft.com/office/excel/2006/main">
          <x14:cfRule type="containsText" priority="18" operator="containsText" id="{71E1A91C-3E89-473A-8846-BE6A415A7E91}">
            <xm:f>NOT(ISERROR(SEARCH($D$168,D168)))</xm:f>
            <xm:f>$D$168</xm:f>
            <x14:dxf>
              <fill>
                <patternFill>
                  <bgColor rgb="FFFF0000"/>
                </patternFill>
              </fill>
            </x14:dxf>
          </x14:cfRule>
          <xm:sqref>D168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'(Données)'!$F$1:$F$8</xm:f>
          </x14:formula1>
          <xm:sqref>C29 C68</xm:sqref>
        </x14:dataValidation>
        <x14:dataValidation type="list" allowBlank="1" showInputMessage="1" showErrorMessage="1" xr:uid="{00000000-0002-0000-0100-000001000000}">
          <x14:formula1>
            <xm:f>'(Données)'!$A$1:$A$2</xm:f>
          </x14:formula1>
          <xm:sqref>C57 C87 C35 C73 C75</xm:sqref>
        </x14:dataValidation>
        <x14:dataValidation type="list" allowBlank="1" showInputMessage="1" showErrorMessage="1" xr:uid="{00000000-0002-0000-0100-000002000000}">
          <x14:formula1>
            <xm:f>'(Données)'!$I$1:$I$2</xm:f>
          </x14:formula1>
          <xm:sqref>C71</xm:sqref>
        </x14:dataValidation>
        <x14:dataValidation type="list" allowBlank="1" showInputMessage="1" showErrorMessage="1" xr:uid="{00000000-0002-0000-0100-000003000000}">
          <x14:formula1>
            <xm:f>'(Données)'!$K$1:$K$4</xm:f>
          </x14:formula1>
          <xm:sqref>C104 C112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CBA77-0EB1-4C6C-8F1B-5553AC6A2996}">
  <sheetPr>
    <pageSetUpPr fitToPage="1"/>
  </sheetPr>
  <dimension ref="A1:AR187"/>
  <sheetViews>
    <sheetView topLeftCell="A13" zoomScale="61" zoomScaleNormal="55" workbookViewId="0">
      <selection activeCell="B6" sqref="B6"/>
    </sheetView>
  </sheetViews>
  <sheetFormatPr baseColWidth="10" defaultColWidth="11.453125" defaultRowHeight="14.5" x14ac:dyDescent="0.35"/>
  <cols>
    <col min="1" max="1" width="4.1796875" style="165" customWidth="1"/>
    <col min="2" max="2" width="21.1796875" style="164" customWidth="1"/>
    <col min="3" max="3" width="22.81640625" style="170" customWidth="1"/>
    <col min="4" max="4" width="48.54296875" style="164" customWidth="1"/>
    <col min="5" max="5" width="22.81640625" style="169" customWidth="1"/>
    <col min="6" max="6" width="22.54296875" style="169" customWidth="1"/>
    <col min="7" max="7" width="2.453125" style="168" customWidth="1"/>
    <col min="8" max="8" width="5.26953125" style="164" customWidth="1"/>
    <col min="9" max="9" width="41.1796875" style="164" customWidth="1"/>
    <col min="10" max="10" width="23.81640625" style="167" customWidth="1"/>
    <col min="11" max="11" width="15.81640625" style="166" customWidth="1"/>
    <col min="12" max="12" width="25.81640625" style="164" customWidth="1"/>
    <col min="13" max="14" width="11.453125" style="164" hidden="1" customWidth="1"/>
    <col min="15" max="15" width="0.81640625" style="164" hidden="1" customWidth="1"/>
    <col min="16" max="16" width="0.81640625" style="164" customWidth="1"/>
    <col min="17" max="44" width="11.453125" style="165"/>
    <col min="45" max="16384" width="11.453125" style="164"/>
  </cols>
  <sheetData>
    <row r="1" spans="2:17" s="165" customFormat="1" ht="24" customHeight="1" thickBot="1" x14ac:dyDescent="0.4">
      <c r="C1" s="191"/>
      <c r="E1" s="319"/>
      <c r="F1" s="319"/>
      <c r="G1" s="168"/>
      <c r="J1" s="318" t="s">
        <v>313</v>
      </c>
      <c r="L1" s="317"/>
      <c r="M1" s="317"/>
      <c r="N1" s="317"/>
      <c r="O1" s="317"/>
      <c r="P1" s="317"/>
      <c r="Q1" s="317"/>
    </row>
    <row r="2" spans="2:17" ht="26.5" customHeight="1" x14ac:dyDescent="0.35">
      <c r="B2" s="431" t="s">
        <v>312</v>
      </c>
      <c r="C2" s="432"/>
      <c r="D2" s="432"/>
      <c r="E2" s="433" t="s">
        <v>311</v>
      </c>
      <c r="F2" s="433"/>
      <c r="G2" s="316"/>
      <c r="H2" s="315"/>
      <c r="I2" s="314"/>
      <c r="J2" s="431" t="s">
        <v>310</v>
      </c>
      <c r="K2" s="432"/>
      <c r="L2" s="510"/>
      <c r="M2" s="165"/>
      <c r="N2" s="165"/>
      <c r="O2" s="165"/>
      <c r="P2" s="165"/>
    </row>
    <row r="3" spans="2:17" ht="23.5" customHeight="1" x14ac:dyDescent="0.35">
      <c r="B3" s="446" t="s">
        <v>309</v>
      </c>
      <c r="C3" s="447"/>
      <c r="D3" s="447"/>
      <c r="E3" s="439" t="s">
        <v>308</v>
      </c>
      <c r="F3" s="440"/>
      <c r="G3" s="313"/>
      <c r="H3" s="306"/>
      <c r="I3" s="171"/>
      <c r="J3" s="442" t="s">
        <v>305</v>
      </c>
      <c r="K3" s="443"/>
      <c r="L3" s="511"/>
      <c r="M3" s="165"/>
      <c r="N3" s="165"/>
      <c r="O3" s="165"/>
      <c r="P3" s="165"/>
    </row>
    <row r="4" spans="2:17" ht="26.5" customHeight="1" x14ac:dyDescent="0.35">
      <c r="B4" s="442" t="s">
        <v>307</v>
      </c>
      <c r="C4" s="443"/>
      <c r="D4" s="443"/>
      <c r="E4" s="439" t="s">
        <v>306</v>
      </c>
      <c r="F4" s="441"/>
      <c r="G4" s="311"/>
      <c r="H4" s="306"/>
      <c r="I4" s="171"/>
      <c r="J4" s="312"/>
      <c r="K4" s="307"/>
      <c r="L4" s="306"/>
      <c r="M4" s="165"/>
      <c r="N4" s="165"/>
      <c r="O4" s="165"/>
      <c r="P4" s="165"/>
    </row>
    <row r="5" spans="2:17" ht="28" customHeight="1" x14ac:dyDescent="0.35">
      <c r="B5" s="442" t="s">
        <v>305</v>
      </c>
      <c r="C5" s="443"/>
      <c r="D5" s="443"/>
      <c r="E5" s="443" t="s">
        <v>304</v>
      </c>
      <c r="F5" s="443"/>
      <c r="G5" s="311"/>
      <c r="H5" s="310"/>
      <c r="I5" s="309"/>
      <c r="J5" s="308"/>
      <c r="K5" s="307"/>
      <c r="L5" s="306"/>
      <c r="M5" s="165"/>
      <c r="N5" s="165"/>
      <c r="O5" s="165"/>
      <c r="P5" s="165"/>
    </row>
    <row r="6" spans="2:17" ht="21.65" customHeight="1" x14ac:dyDescent="0.35">
      <c r="B6" s="305"/>
      <c r="C6" s="304"/>
      <c r="D6" s="304"/>
      <c r="E6" s="439" t="s">
        <v>303</v>
      </c>
      <c r="F6" s="439"/>
      <c r="G6" s="303"/>
      <c r="H6" s="300"/>
      <c r="I6" s="290"/>
      <c r="J6" s="302"/>
      <c r="K6" s="301"/>
      <c r="L6" s="300"/>
      <c r="M6" s="289"/>
      <c r="N6" s="171"/>
      <c r="O6" s="171"/>
      <c r="P6" s="171"/>
      <c r="Q6" s="171"/>
    </row>
    <row r="7" spans="2:17" ht="21.65" customHeight="1" thickBot="1" x14ac:dyDescent="0.4">
      <c r="B7" s="299"/>
      <c r="C7" s="298"/>
      <c r="D7" s="298"/>
      <c r="E7" s="466" t="s">
        <v>302</v>
      </c>
      <c r="F7" s="466"/>
      <c r="G7" s="297"/>
      <c r="H7" s="294"/>
      <c r="I7" s="290"/>
      <c r="J7" s="296"/>
      <c r="K7" s="295"/>
      <c r="L7" s="294"/>
      <c r="M7" s="289"/>
      <c r="N7" s="171"/>
      <c r="O7" s="171"/>
      <c r="P7" s="171"/>
      <c r="Q7" s="171"/>
    </row>
    <row r="8" spans="2:17" ht="5.15" customHeight="1" x14ac:dyDescent="0.35">
      <c r="B8" s="171"/>
      <c r="C8" s="290"/>
      <c r="D8" s="290"/>
      <c r="E8" s="293"/>
      <c r="F8" s="293"/>
      <c r="G8" s="220"/>
      <c r="H8" s="290"/>
      <c r="I8" s="290"/>
      <c r="J8" s="289"/>
      <c r="K8" s="291"/>
      <c r="L8" s="290"/>
      <c r="M8" s="289"/>
      <c r="N8" s="171"/>
      <c r="O8" s="171"/>
      <c r="P8" s="171"/>
      <c r="Q8" s="171"/>
    </row>
    <row r="9" spans="2:17" ht="28.5" customHeight="1" x14ac:dyDescent="0.35">
      <c r="B9" s="437" t="s">
        <v>301</v>
      </c>
      <c r="C9" s="438"/>
      <c r="D9" s="438"/>
      <c r="E9" s="438"/>
      <c r="F9" s="438"/>
      <c r="G9" s="438"/>
      <c r="H9" s="438"/>
      <c r="I9" s="292"/>
      <c r="J9" s="289"/>
      <c r="K9" s="291"/>
      <c r="L9" s="290"/>
      <c r="M9" s="289"/>
      <c r="N9" s="171"/>
      <c r="O9" s="171"/>
      <c r="P9" s="171"/>
      <c r="Q9" s="171"/>
    </row>
    <row r="10" spans="2:17" ht="5.5" customHeight="1" thickBot="1" x14ac:dyDescent="0.4">
      <c r="B10" s="288"/>
      <c r="C10" s="288"/>
      <c r="D10" s="287"/>
      <c r="E10" s="286"/>
      <c r="F10" s="286"/>
      <c r="G10" s="286"/>
      <c r="H10" s="285"/>
      <c r="I10" s="285"/>
      <c r="J10" s="284"/>
      <c r="K10" s="179"/>
      <c r="L10" s="171"/>
      <c r="M10" s="165"/>
      <c r="N10" s="165"/>
      <c r="O10" s="165"/>
      <c r="P10" s="165"/>
    </row>
    <row r="11" spans="2:17" ht="42" customHeight="1" thickBot="1" x14ac:dyDescent="0.4">
      <c r="B11" s="464" t="s">
        <v>168</v>
      </c>
      <c r="C11" s="465"/>
      <c r="D11" s="465"/>
      <c r="E11" s="283" t="s">
        <v>300</v>
      </c>
      <c r="F11" s="283" t="s">
        <v>299</v>
      </c>
      <c r="G11" s="282"/>
      <c r="H11" s="444" t="s">
        <v>298</v>
      </c>
      <c r="I11" s="445"/>
      <c r="J11" s="280" t="s">
        <v>297</v>
      </c>
      <c r="K11" s="281"/>
      <c r="L11" s="280" t="s">
        <v>296</v>
      </c>
    </row>
    <row r="12" spans="2:17" ht="28.5" customHeight="1" x14ac:dyDescent="0.35">
      <c r="B12" s="450" t="s">
        <v>295</v>
      </c>
      <c r="C12" s="455" t="s">
        <v>294</v>
      </c>
      <c r="D12" s="434" t="s">
        <v>109</v>
      </c>
      <c r="E12" s="435"/>
      <c r="F12" s="436"/>
      <c r="G12" s="253"/>
      <c r="H12" s="448" t="s">
        <v>162</v>
      </c>
      <c r="I12" s="449"/>
      <c r="J12" s="279">
        <f>SUM(J13:J17)</f>
        <v>0</v>
      </c>
      <c r="K12" s="278" t="s">
        <v>244</v>
      </c>
      <c r="L12" s="241">
        <f>SUM(L13:L17)</f>
        <v>0</v>
      </c>
      <c r="M12" s="164" t="s">
        <v>293</v>
      </c>
      <c r="N12" s="164" t="s">
        <v>292</v>
      </c>
      <c r="O12" s="164" t="s">
        <v>291</v>
      </c>
    </row>
    <row r="13" spans="2:17" ht="26.15" customHeight="1" x14ac:dyDescent="0.35">
      <c r="B13" s="451"/>
      <c r="C13" s="456"/>
      <c r="D13" s="238" t="s">
        <v>277</v>
      </c>
      <c r="E13" s="248"/>
      <c r="F13" s="248"/>
      <c r="G13" s="247"/>
      <c r="H13" s="276"/>
      <c r="I13" s="275" t="s">
        <v>290</v>
      </c>
      <c r="J13" s="258"/>
      <c r="K13" s="229"/>
      <c r="L13" s="230"/>
    </row>
    <row r="14" spans="2:17" ht="26.15" customHeight="1" x14ac:dyDescent="0.35">
      <c r="B14" s="451"/>
      <c r="C14" s="456"/>
      <c r="D14" s="262" t="s">
        <v>275</v>
      </c>
      <c r="E14" s="261"/>
      <c r="F14" s="261"/>
      <c r="G14" s="260"/>
      <c r="H14" s="276"/>
      <c r="I14" s="275" t="s">
        <v>289</v>
      </c>
      <c r="J14" s="252"/>
      <c r="K14" s="251"/>
      <c r="L14" s="230"/>
    </row>
    <row r="15" spans="2:17" ht="30" customHeight="1" x14ac:dyDescent="0.35">
      <c r="B15" s="451"/>
      <c r="C15" s="456"/>
      <c r="D15" s="238" t="s">
        <v>288</v>
      </c>
      <c r="E15" s="208"/>
      <c r="F15" s="203"/>
      <c r="H15" s="276"/>
      <c r="I15" s="275" t="s">
        <v>287</v>
      </c>
      <c r="J15" s="252"/>
      <c r="K15" s="251"/>
      <c r="L15" s="230"/>
    </row>
    <row r="16" spans="2:17" ht="26.15" customHeight="1" x14ac:dyDescent="0.35">
      <c r="B16" s="451"/>
      <c r="C16" s="456"/>
      <c r="D16" s="240" t="s">
        <v>263</v>
      </c>
      <c r="E16" s="239"/>
      <c r="F16" s="277">
        <v>0</v>
      </c>
      <c r="H16" s="276"/>
      <c r="I16" s="275" t="s">
        <v>287</v>
      </c>
      <c r="J16" s="252"/>
      <c r="K16" s="251"/>
      <c r="L16" s="230"/>
    </row>
    <row r="17" spans="2:23" ht="26.15" customHeight="1" thickBot="1" x14ac:dyDescent="0.4">
      <c r="B17" s="451"/>
      <c r="C17" s="456"/>
      <c r="D17" s="461" t="s">
        <v>112</v>
      </c>
      <c r="E17" s="462"/>
      <c r="F17" s="463"/>
      <c r="G17" s="253"/>
      <c r="H17" s="274"/>
      <c r="I17" s="273" t="s">
        <v>287</v>
      </c>
      <c r="J17" s="252"/>
      <c r="K17" s="251"/>
      <c r="L17" s="230"/>
    </row>
    <row r="18" spans="2:23" ht="46" customHeight="1" x14ac:dyDescent="0.35">
      <c r="B18" s="451"/>
      <c r="C18" s="456"/>
      <c r="D18" s="249" t="s">
        <v>270</v>
      </c>
      <c r="E18" s="248"/>
      <c r="F18" s="248"/>
      <c r="G18" s="247"/>
      <c r="H18" s="512" t="s">
        <v>286</v>
      </c>
      <c r="I18" s="513"/>
      <c r="J18" s="272">
        <f>J19</f>
        <v>0</v>
      </c>
      <c r="K18" s="226" t="s">
        <v>244</v>
      </c>
      <c r="L18" s="225">
        <f>L19</f>
        <v>0</v>
      </c>
    </row>
    <row r="19" spans="2:23" ht="26.15" customHeight="1" x14ac:dyDescent="0.35">
      <c r="B19" s="451"/>
      <c r="C19" s="456"/>
      <c r="D19" s="238" t="s">
        <v>285</v>
      </c>
      <c r="E19" s="248"/>
      <c r="F19" s="248"/>
      <c r="G19" s="247"/>
      <c r="H19" s="271"/>
      <c r="I19" s="268" t="s">
        <v>284</v>
      </c>
      <c r="J19" s="522">
        <f>((H19%*H20)*H21*H22*H23%)</f>
        <v>0</v>
      </c>
      <c r="K19" s="519"/>
      <c r="L19" s="516"/>
    </row>
    <row r="20" spans="2:23" ht="26.15" customHeight="1" x14ac:dyDescent="0.35">
      <c r="B20" s="451"/>
      <c r="C20" s="456"/>
      <c r="D20" s="270" t="s">
        <v>283</v>
      </c>
      <c r="E20" s="248"/>
      <c r="F20" s="248"/>
      <c r="G20" s="247"/>
      <c r="H20" s="269"/>
      <c r="I20" s="268" t="s">
        <v>282</v>
      </c>
      <c r="J20" s="523"/>
      <c r="K20" s="520"/>
      <c r="L20" s="517"/>
    </row>
    <row r="21" spans="2:23" ht="26.15" customHeight="1" x14ac:dyDescent="0.35">
      <c r="B21" s="451"/>
      <c r="C21" s="456"/>
      <c r="D21" s="240" t="s">
        <v>263</v>
      </c>
      <c r="E21" s="239"/>
      <c r="F21" s="239">
        <v>0</v>
      </c>
      <c r="H21" s="269"/>
      <c r="I21" s="268" t="s">
        <v>281</v>
      </c>
      <c r="J21" s="523"/>
      <c r="K21" s="520"/>
      <c r="L21" s="517"/>
    </row>
    <row r="22" spans="2:23" ht="25.5" customHeight="1" x14ac:dyDescent="0.35">
      <c r="B22" s="451"/>
      <c r="C22" s="453" t="s">
        <v>280</v>
      </c>
      <c r="D22" s="454"/>
      <c r="E22" s="235">
        <f>E16+E21</f>
        <v>0</v>
      </c>
      <c r="F22" s="235">
        <f>F16+F21</f>
        <v>0</v>
      </c>
      <c r="G22" s="234"/>
      <c r="H22" s="269"/>
      <c r="I22" s="268" t="s">
        <v>279</v>
      </c>
      <c r="J22" s="523"/>
      <c r="K22" s="520"/>
      <c r="L22" s="517"/>
    </row>
    <row r="23" spans="2:23" ht="26.15" customHeight="1" thickBot="1" x14ac:dyDescent="0.4">
      <c r="B23" s="451"/>
      <c r="C23" s="456" t="s">
        <v>261</v>
      </c>
      <c r="D23" s="461" t="s">
        <v>109</v>
      </c>
      <c r="E23" s="462"/>
      <c r="F23" s="463"/>
      <c r="G23" s="253"/>
      <c r="H23" s="267"/>
      <c r="I23" s="266" t="s">
        <v>278</v>
      </c>
      <c r="J23" s="524"/>
      <c r="K23" s="521"/>
      <c r="L23" s="518"/>
    </row>
    <row r="24" spans="2:23" ht="34.5" customHeight="1" thickBot="1" x14ac:dyDescent="0.4">
      <c r="B24" s="451"/>
      <c r="C24" s="456"/>
      <c r="D24" s="238" t="s">
        <v>277</v>
      </c>
      <c r="E24" s="248"/>
      <c r="F24" s="248"/>
      <c r="G24" s="247"/>
      <c r="H24" s="265"/>
      <c r="I24" s="264" t="s">
        <v>276</v>
      </c>
      <c r="J24" s="263">
        <f>SUM(J25:J34)</f>
        <v>0</v>
      </c>
      <c r="K24" s="226" t="s">
        <v>244</v>
      </c>
      <c r="L24" s="225">
        <f>SUM(L25:L34)</f>
        <v>0</v>
      </c>
    </row>
    <row r="25" spans="2:23" ht="26.15" customHeight="1" x14ac:dyDescent="0.35">
      <c r="B25" s="451"/>
      <c r="C25" s="456"/>
      <c r="D25" s="262" t="s">
        <v>275</v>
      </c>
      <c r="E25" s="261"/>
      <c r="F25" s="261"/>
      <c r="G25" s="260"/>
      <c r="H25" s="525" t="s">
        <v>274</v>
      </c>
      <c r="I25" s="526"/>
      <c r="J25" s="258"/>
      <c r="K25" s="229"/>
      <c r="L25" s="259"/>
    </row>
    <row r="26" spans="2:23" ht="26.15" customHeight="1" x14ac:dyDescent="0.35">
      <c r="B26" s="451"/>
      <c r="C26" s="456"/>
      <c r="D26" s="238" t="s">
        <v>269</v>
      </c>
      <c r="E26" s="208"/>
      <c r="F26" s="208"/>
      <c r="H26" s="459" t="s">
        <v>273</v>
      </c>
      <c r="I26" s="460"/>
      <c r="J26" s="258"/>
      <c r="K26" s="229"/>
      <c r="L26" s="230"/>
    </row>
    <row r="27" spans="2:23" ht="26.15" customHeight="1" x14ac:dyDescent="0.35">
      <c r="B27" s="451"/>
      <c r="C27" s="456"/>
      <c r="D27" s="240" t="s">
        <v>263</v>
      </c>
      <c r="E27" s="239"/>
      <c r="F27" s="239">
        <v>0</v>
      </c>
      <c r="H27" s="459" t="s">
        <v>272</v>
      </c>
      <c r="I27" s="460"/>
      <c r="J27" s="258"/>
      <c r="K27" s="229"/>
      <c r="L27" s="230"/>
    </row>
    <row r="28" spans="2:23" ht="26.15" customHeight="1" x14ac:dyDescent="0.35">
      <c r="B28" s="451"/>
      <c r="C28" s="456"/>
      <c r="D28" s="461" t="s">
        <v>112</v>
      </c>
      <c r="E28" s="462"/>
      <c r="F28" s="463"/>
      <c r="G28" s="253"/>
      <c r="H28" s="459" t="s">
        <v>271</v>
      </c>
      <c r="I28" s="460"/>
      <c r="J28" s="258"/>
      <c r="K28" s="229"/>
      <c r="L28" s="230"/>
    </row>
    <row r="29" spans="2:23" ht="26.15" customHeight="1" x14ac:dyDescent="0.35">
      <c r="B29" s="451"/>
      <c r="C29" s="456"/>
      <c r="D29" s="249" t="s">
        <v>270</v>
      </c>
      <c r="E29" s="248"/>
      <c r="F29" s="248"/>
      <c r="G29" s="247"/>
      <c r="H29" s="459" t="s">
        <v>268</v>
      </c>
      <c r="I29" s="460"/>
      <c r="J29" s="258"/>
      <c r="K29" s="229"/>
      <c r="L29" s="230"/>
    </row>
    <row r="30" spans="2:23" ht="26.15" customHeight="1" x14ac:dyDescent="0.35">
      <c r="B30" s="451"/>
      <c r="C30" s="456"/>
      <c r="D30" s="238" t="s">
        <v>269</v>
      </c>
      <c r="E30" s="208"/>
      <c r="F30" s="208"/>
      <c r="H30" s="459" t="s">
        <v>268</v>
      </c>
      <c r="I30" s="460"/>
      <c r="J30" s="258"/>
      <c r="K30" s="229"/>
      <c r="L30" s="230"/>
      <c r="R30" s="171"/>
      <c r="S30" s="171"/>
      <c r="T30" s="171"/>
      <c r="U30" s="171"/>
      <c r="V30" s="171"/>
      <c r="W30" s="171"/>
    </row>
    <row r="31" spans="2:23" ht="26.15" customHeight="1" x14ac:dyDescent="0.35">
      <c r="B31" s="451"/>
      <c r="C31" s="456"/>
      <c r="D31" s="240" t="s">
        <v>263</v>
      </c>
      <c r="E31" s="239"/>
      <c r="F31" s="239">
        <v>0</v>
      </c>
      <c r="H31" s="459" t="s">
        <v>267</v>
      </c>
      <c r="I31" s="460"/>
      <c r="J31" s="258"/>
      <c r="K31" s="229"/>
      <c r="L31" s="230"/>
      <c r="R31" s="171"/>
      <c r="S31" s="171"/>
      <c r="T31" s="171"/>
      <c r="U31" s="171"/>
      <c r="V31" s="171"/>
      <c r="W31" s="171"/>
    </row>
    <row r="32" spans="2:23" ht="27" customHeight="1" x14ac:dyDescent="0.35">
      <c r="B32" s="451"/>
      <c r="C32" s="453" t="s">
        <v>266</v>
      </c>
      <c r="D32" s="454"/>
      <c r="E32" s="235">
        <f>SUM(E27+E31)</f>
        <v>0</v>
      </c>
      <c r="F32" s="235">
        <f>F27+F31</f>
        <v>0</v>
      </c>
      <c r="G32" s="234"/>
      <c r="H32" s="459" t="s">
        <v>245</v>
      </c>
      <c r="I32" s="460"/>
      <c r="J32" s="258"/>
      <c r="K32" s="229"/>
      <c r="L32" s="230"/>
      <c r="R32" s="171"/>
      <c r="S32" s="171"/>
      <c r="T32" s="171"/>
      <c r="U32" s="171"/>
      <c r="V32" s="171"/>
      <c r="W32" s="171"/>
    </row>
    <row r="33" spans="2:23" ht="26.15" customHeight="1" thickBot="1" x14ac:dyDescent="0.4">
      <c r="B33" s="451"/>
      <c r="C33" s="257"/>
      <c r="D33" s="256" t="s">
        <v>113</v>
      </c>
      <c r="E33" s="255"/>
      <c r="F33" s="254"/>
      <c r="G33" s="253"/>
      <c r="H33" s="514" t="s">
        <v>245</v>
      </c>
      <c r="I33" s="515"/>
      <c r="J33" s="252"/>
      <c r="K33" s="251"/>
      <c r="L33" s="250"/>
      <c r="R33" s="171"/>
      <c r="S33" s="171"/>
      <c r="T33" s="171"/>
      <c r="U33" s="171"/>
      <c r="V33" s="171"/>
      <c r="W33" s="171"/>
    </row>
    <row r="34" spans="2:23" ht="26.15" customHeight="1" thickTop="1" thickBot="1" x14ac:dyDescent="0.4">
      <c r="B34" s="451"/>
      <c r="C34" s="452" t="s">
        <v>265</v>
      </c>
      <c r="D34" s="249" t="s">
        <v>260</v>
      </c>
      <c r="E34" s="248"/>
      <c r="F34" s="248"/>
      <c r="G34" s="247"/>
      <c r="H34" s="457" t="s">
        <v>171</v>
      </c>
      <c r="I34" s="458"/>
      <c r="J34" s="246"/>
      <c r="K34" s="245"/>
      <c r="L34" s="244"/>
      <c r="R34" s="171"/>
      <c r="S34" s="171"/>
      <c r="T34" s="171"/>
      <c r="U34" s="171"/>
      <c r="V34" s="171"/>
      <c r="W34" s="171"/>
    </row>
    <row r="35" spans="2:23" ht="36" customHeight="1" x14ac:dyDescent="0.35">
      <c r="B35" s="451"/>
      <c r="C35" s="452"/>
      <c r="D35" s="238" t="s">
        <v>258</v>
      </c>
      <c r="E35" s="208"/>
      <c r="F35" s="208"/>
      <c r="H35" s="527" t="s">
        <v>264</v>
      </c>
      <c r="I35" s="449"/>
      <c r="J35" s="243">
        <f>SUM(J36:J42)</f>
        <v>0</v>
      </c>
      <c r="K35" s="242" t="s">
        <v>244</v>
      </c>
      <c r="L35" s="241">
        <f>SUM(L36:L42)</f>
        <v>0</v>
      </c>
      <c r="R35" s="171"/>
      <c r="S35" s="171"/>
      <c r="T35" s="171"/>
      <c r="U35" s="171"/>
      <c r="V35" s="171"/>
      <c r="W35" s="171"/>
    </row>
    <row r="36" spans="2:23" ht="26.15" customHeight="1" x14ac:dyDescent="0.35">
      <c r="B36" s="451"/>
      <c r="C36" s="452"/>
      <c r="D36" s="240" t="s">
        <v>263</v>
      </c>
      <c r="E36" s="239"/>
      <c r="F36" s="239">
        <v>0</v>
      </c>
      <c r="H36" s="459" t="s">
        <v>262</v>
      </c>
      <c r="I36" s="460"/>
      <c r="J36" s="231"/>
      <c r="K36" s="229"/>
      <c r="L36" s="230"/>
      <c r="R36" s="171"/>
      <c r="S36" s="171"/>
      <c r="T36" s="171"/>
      <c r="U36" s="171"/>
      <c r="V36" s="171"/>
      <c r="W36" s="171"/>
    </row>
    <row r="37" spans="2:23" ht="26.15" customHeight="1" x14ac:dyDescent="0.35">
      <c r="B37" s="451"/>
      <c r="C37" s="452" t="s">
        <v>261</v>
      </c>
      <c r="D37" s="238" t="s">
        <v>260</v>
      </c>
      <c r="E37" s="208"/>
      <c r="F37" s="208"/>
      <c r="H37" s="459" t="s">
        <v>259</v>
      </c>
      <c r="I37" s="460"/>
      <c r="J37" s="231"/>
      <c r="K37" s="229"/>
      <c r="L37" s="230"/>
      <c r="R37" s="171"/>
      <c r="S37" s="171"/>
      <c r="T37" s="171"/>
      <c r="U37" s="171"/>
      <c r="V37" s="171"/>
      <c r="W37" s="171"/>
    </row>
    <row r="38" spans="2:23" ht="26.15" customHeight="1" x14ac:dyDescent="0.35">
      <c r="B38" s="451"/>
      <c r="C38" s="452"/>
      <c r="D38" s="238" t="s">
        <v>258</v>
      </c>
      <c r="E38" s="208"/>
      <c r="F38" s="208"/>
      <c r="H38" s="459" t="s">
        <v>257</v>
      </c>
      <c r="I38" s="460"/>
      <c r="J38" s="231"/>
      <c r="K38" s="229"/>
      <c r="L38" s="230"/>
      <c r="O38" s="237"/>
      <c r="P38" s="237"/>
      <c r="R38" s="171"/>
      <c r="S38" s="171"/>
      <c r="T38" s="171"/>
      <c r="U38" s="171"/>
      <c r="V38" s="171"/>
      <c r="W38" s="171"/>
    </row>
    <row r="39" spans="2:23" ht="27" customHeight="1" x14ac:dyDescent="0.35">
      <c r="B39" s="451"/>
      <c r="C39" s="452"/>
      <c r="D39" s="236" t="s">
        <v>256</v>
      </c>
      <c r="E39" s="208"/>
      <c r="F39" s="208"/>
      <c r="H39" s="459" t="s">
        <v>255</v>
      </c>
      <c r="I39" s="460"/>
      <c r="J39" s="231"/>
      <c r="K39" s="229"/>
      <c r="L39" s="230"/>
    </row>
    <row r="40" spans="2:23" ht="27.65" customHeight="1" x14ac:dyDescent="0.35">
      <c r="B40" s="451"/>
      <c r="C40" s="453" t="s">
        <v>254</v>
      </c>
      <c r="D40" s="454"/>
      <c r="E40" s="235">
        <f>E36+E39</f>
        <v>0</v>
      </c>
      <c r="F40" s="235">
        <f>F36+F39</f>
        <v>0</v>
      </c>
      <c r="G40" s="234"/>
      <c r="H40" s="459" t="s">
        <v>253</v>
      </c>
      <c r="I40" s="460"/>
      <c r="J40" s="231"/>
      <c r="K40" s="229"/>
      <c r="L40" s="230"/>
    </row>
    <row r="41" spans="2:23" ht="26.15" customHeight="1" x14ac:dyDescent="0.35">
      <c r="B41" s="451"/>
      <c r="C41" s="476" t="s">
        <v>252</v>
      </c>
      <c r="D41" s="477"/>
      <c r="E41" s="233">
        <f>E22+E36</f>
        <v>0</v>
      </c>
      <c r="F41" s="233">
        <f>F22+F36</f>
        <v>0</v>
      </c>
      <c r="G41" s="232"/>
      <c r="H41" s="459" t="s">
        <v>251</v>
      </c>
      <c r="I41" s="460"/>
      <c r="J41" s="231"/>
      <c r="K41" s="229"/>
      <c r="L41" s="230"/>
    </row>
    <row r="42" spans="2:23" ht="26.15" customHeight="1" x14ac:dyDescent="0.35">
      <c r="B42" s="451"/>
      <c r="C42" s="476" t="s">
        <v>250</v>
      </c>
      <c r="D42" s="477"/>
      <c r="E42" s="233">
        <f>E32+E39</f>
        <v>0</v>
      </c>
      <c r="F42" s="233">
        <f>F32+F39</f>
        <v>0</v>
      </c>
      <c r="G42" s="232"/>
      <c r="H42" s="459" t="s">
        <v>245</v>
      </c>
      <c r="I42" s="460"/>
      <c r="J42" s="231"/>
      <c r="K42" s="229"/>
      <c r="L42" s="230"/>
    </row>
    <row r="43" spans="2:23" ht="29.25" customHeight="1" x14ac:dyDescent="0.35">
      <c r="B43" s="451"/>
      <c r="C43" s="491" t="s">
        <v>249</v>
      </c>
      <c r="D43" s="492"/>
      <c r="E43" s="224">
        <f>E41+E42</f>
        <v>0</v>
      </c>
      <c r="F43" s="224">
        <f>F41+F42</f>
        <v>0</v>
      </c>
      <c r="G43" s="220"/>
      <c r="H43" s="487" t="s">
        <v>173</v>
      </c>
      <c r="I43" s="488"/>
      <c r="J43" s="227">
        <f>SUM(J44:J47)</f>
        <v>0</v>
      </c>
      <c r="K43" s="226" t="s">
        <v>244</v>
      </c>
      <c r="L43" s="225">
        <f>SUM(L44:L47)</f>
        <v>0</v>
      </c>
    </row>
    <row r="44" spans="2:23" ht="26.15" customHeight="1" x14ac:dyDescent="0.35">
      <c r="B44" s="451" t="s">
        <v>248</v>
      </c>
      <c r="C44" s="467"/>
      <c r="D44" s="209" t="s">
        <v>236</v>
      </c>
      <c r="E44" s="208"/>
      <c r="F44" s="208"/>
      <c r="H44" s="459" t="s">
        <v>247</v>
      </c>
      <c r="I44" s="460"/>
      <c r="J44" s="207"/>
      <c r="K44" s="229"/>
      <c r="L44" s="228"/>
    </row>
    <row r="45" spans="2:23" ht="33.75" customHeight="1" x14ac:dyDescent="0.35">
      <c r="B45" s="451"/>
      <c r="C45" s="467"/>
      <c r="D45" s="209" t="s">
        <v>236</v>
      </c>
      <c r="E45" s="208"/>
      <c r="F45" s="208"/>
      <c r="H45" s="459" t="s">
        <v>246</v>
      </c>
      <c r="I45" s="460"/>
      <c r="J45" s="207"/>
      <c r="K45" s="229"/>
      <c r="L45" s="228"/>
    </row>
    <row r="46" spans="2:23" ht="26.15" customHeight="1" x14ac:dyDescent="0.35">
      <c r="B46" s="451"/>
      <c r="C46" s="467"/>
      <c r="D46" s="209" t="s">
        <v>236</v>
      </c>
      <c r="E46" s="208"/>
      <c r="F46" s="208"/>
      <c r="H46" s="459" t="s">
        <v>245</v>
      </c>
      <c r="I46" s="460"/>
      <c r="J46" s="207"/>
      <c r="K46" s="229"/>
      <c r="L46" s="228"/>
    </row>
    <row r="47" spans="2:23" ht="26.15" customHeight="1" x14ac:dyDescent="0.35">
      <c r="B47" s="451"/>
      <c r="C47" s="467"/>
      <c r="D47" s="209" t="s">
        <v>236</v>
      </c>
      <c r="E47" s="208"/>
      <c r="F47" s="208"/>
      <c r="H47" s="459" t="s">
        <v>245</v>
      </c>
      <c r="I47" s="460"/>
      <c r="J47" s="207"/>
      <c r="K47" s="229"/>
      <c r="L47" s="228"/>
    </row>
    <row r="48" spans="2:23" ht="37.5" customHeight="1" x14ac:dyDescent="0.35">
      <c r="B48" s="451"/>
      <c r="C48" s="467"/>
      <c r="D48" s="209" t="s">
        <v>236</v>
      </c>
      <c r="E48" s="208"/>
      <c r="F48" s="208"/>
      <c r="H48" s="487" t="s">
        <v>172</v>
      </c>
      <c r="I48" s="488"/>
      <c r="J48" s="227">
        <f>SUM(J49:J56)</f>
        <v>0</v>
      </c>
      <c r="K48" s="226" t="s">
        <v>244</v>
      </c>
      <c r="L48" s="225">
        <f>SUM(L49:L51)</f>
        <v>0</v>
      </c>
    </row>
    <row r="49" spans="2:12" ht="24.65" customHeight="1" x14ac:dyDescent="0.35">
      <c r="B49" s="451"/>
      <c r="C49" s="494" t="s">
        <v>243</v>
      </c>
      <c r="D49" s="495"/>
      <c r="E49" s="224">
        <f>SUM(E44:E48)</f>
        <v>0</v>
      </c>
      <c r="F49" s="224">
        <f>SUM(F44:F48)</f>
        <v>0</v>
      </c>
      <c r="G49" s="220"/>
      <c r="H49" s="498" t="s">
        <v>242</v>
      </c>
      <c r="I49" s="499"/>
      <c r="J49" s="207"/>
      <c r="K49" s="222"/>
      <c r="L49" s="205"/>
    </row>
    <row r="50" spans="2:12" ht="26.15" customHeight="1" x14ac:dyDescent="0.35">
      <c r="B50" s="451" t="s">
        <v>241</v>
      </c>
      <c r="C50" s="507"/>
      <c r="D50" s="209" t="s">
        <v>236</v>
      </c>
      <c r="E50" s="208"/>
      <c r="F50" s="208"/>
      <c r="H50" s="459" t="s">
        <v>236</v>
      </c>
      <c r="I50" s="460"/>
      <c r="J50" s="207"/>
      <c r="K50" s="222"/>
      <c r="L50" s="205"/>
    </row>
    <row r="51" spans="2:12" ht="26.15" customHeight="1" x14ac:dyDescent="0.35">
      <c r="B51" s="451"/>
      <c r="C51" s="508"/>
      <c r="D51" s="209" t="s">
        <v>236</v>
      </c>
      <c r="E51" s="208"/>
      <c r="F51" s="208"/>
      <c r="H51" s="459" t="s">
        <v>236</v>
      </c>
      <c r="I51" s="460"/>
      <c r="J51" s="202"/>
      <c r="K51" s="223"/>
      <c r="L51" s="200"/>
    </row>
    <row r="52" spans="2:12" ht="26.15" customHeight="1" x14ac:dyDescent="0.35">
      <c r="B52" s="451"/>
      <c r="C52" s="508"/>
      <c r="D52" s="209" t="s">
        <v>236</v>
      </c>
      <c r="E52" s="208"/>
      <c r="F52" s="208"/>
      <c r="H52" s="459" t="s">
        <v>236</v>
      </c>
      <c r="I52" s="460"/>
      <c r="J52" s="207"/>
      <c r="K52" s="222"/>
      <c r="L52" s="205"/>
    </row>
    <row r="53" spans="2:12" ht="26.15" customHeight="1" x14ac:dyDescent="0.35">
      <c r="B53" s="451"/>
      <c r="C53" s="508"/>
      <c r="D53" s="209" t="s">
        <v>236</v>
      </c>
      <c r="E53" s="208"/>
      <c r="F53" s="208"/>
      <c r="H53" s="459" t="s">
        <v>236</v>
      </c>
      <c r="I53" s="460"/>
      <c r="J53" s="207"/>
      <c r="K53" s="222"/>
      <c r="L53" s="205"/>
    </row>
    <row r="54" spans="2:12" ht="26.15" customHeight="1" x14ac:dyDescent="0.35">
      <c r="B54" s="451"/>
      <c r="C54" s="508"/>
      <c r="D54" s="209" t="s">
        <v>236</v>
      </c>
      <c r="E54" s="208"/>
      <c r="F54" s="208"/>
      <c r="H54" s="459" t="s">
        <v>236</v>
      </c>
      <c r="I54" s="460"/>
      <c r="J54" s="207"/>
      <c r="K54" s="222"/>
      <c r="L54" s="205"/>
    </row>
    <row r="55" spans="2:12" ht="26.15" customHeight="1" x14ac:dyDescent="0.35">
      <c r="B55" s="493"/>
      <c r="C55" s="508"/>
      <c r="D55" s="209" t="s">
        <v>236</v>
      </c>
      <c r="E55" s="203"/>
      <c r="F55" s="208"/>
      <c r="H55" s="459" t="s">
        <v>236</v>
      </c>
      <c r="I55" s="460"/>
      <c r="J55" s="207"/>
      <c r="K55" s="222"/>
      <c r="L55" s="205"/>
    </row>
    <row r="56" spans="2:12" ht="26.15" customHeight="1" x14ac:dyDescent="0.35">
      <c r="B56" s="493"/>
      <c r="C56" s="509"/>
      <c r="D56" s="209" t="s">
        <v>236</v>
      </c>
      <c r="E56" s="203"/>
      <c r="F56" s="208"/>
      <c r="H56" s="459" t="s">
        <v>236</v>
      </c>
      <c r="I56" s="460"/>
      <c r="J56" s="207"/>
      <c r="K56" s="222"/>
      <c r="L56" s="205"/>
    </row>
    <row r="57" spans="2:12" ht="27" customHeight="1" thickBot="1" x14ac:dyDescent="0.4">
      <c r="B57" s="493"/>
      <c r="C57" s="489" t="s">
        <v>240</v>
      </c>
      <c r="D57" s="490"/>
      <c r="E57" s="221">
        <f>SUM(E50:E56)</f>
        <v>0</v>
      </c>
      <c r="F57" s="221">
        <f>SUM(F50:F56)</f>
        <v>0</v>
      </c>
      <c r="G57" s="220"/>
      <c r="H57" s="500" t="s">
        <v>236</v>
      </c>
      <c r="I57" s="501"/>
      <c r="J57" s="219"/>
      <c r="K57" s="218"/>
      <c r="L57" s="217"/>
    </row>
    <row r="58" spans="2:12" ht="28.5" customHeight="1" thickBot="1" x14ac:dyDescent="0.4">
      <c r="B58" s="481" t="s">
        <v>239</v>
      </c>
      <c r="C58" s="482"/>
      <c r="D58" s="483"/>
      <c r="E58" s="197">
        <f>SUM(E43+E49+E57)</f>
        <v>0</v>
      </c>
      <c r="F58" s="197">
        <f>SUM(F43+F49+F57)</f>
        <v>0</v>
      </c>
      <c r="G58"/>
      <c r="H58" s="502" t="s">
        <v>239</v>
      </c>
      <c r="I58" s="503"/>
      <c r="J58" s="216">
        <f>J12+J24+J18+J35+J43+J48</f>
        <v>0</v>
      </c>
      <c r="K58" s="215"/>
      <c r="L58" s="197">
        <f>SUM(L12+L18+L24+L35+L43+L48)</f>
        <v>0</v>
      </c>
    </row>
    <row r="59" spans="2:12" ht="26.15" customHeight="1" thickTop="1" x14ac:dyDescent="0.35">
      <c r="B59" s="484" t="s">
        <v>238</v>
      </c>
      <c r="C59" s="504"/>
      <c r="D59" s="214" t="s">
        <v>237</v>
      </c>
      <c r="E59" s="213"/>
      <c r="F59" s="213"/>
      <c r="H59" s="468" t="s">
        <v>238</v>
      </c>
      <c r="I59" s="469"/>
      <c r="J59" s="212"/>
      <c r="K59" s="211" t="s">
        <v>236</v>
      </c>
      <c r="L59" s="210"/>
    </row>
    <row r="60" spans="2:12" ht="26.15" customHeight="1" x14ac:dyDescent="0.35">
      <c r="B60" s="485"/>
      <c r="C60" s="505"/>
      <c r="D60" s="209" t="s">
        <v>237</v>
      </c>
      <c r="E60" s="208"/>
      <c r="F60" s="208"/>
      <c r="H60" s="470"/>
      <c r="I60" s="471"/>
      <c r="J60" s="207"/>
      <c r="K60" s="206" t="s">
        <v>236</v>
      </c>
      <c r="L60" s="205"/>
    </row>
    <row r="61" spans="2:12" ht="26.15" customHeight="1" thickBot="1" x14ac:dyDescent="0.4">
      <c r="B61" s="486"/>
      <c r="C61" s="506"/>
      <c r="D61" s="204" t="s">
        <v>237</v>
      </c>
      <c r="E61" s="203"/>
      <c r="F61" s="203"/>
      <c r="H61" s="472"/>
      <c r="I61" s="473"/>
      <c r="J61" s="202"/>
      <c r="K61" s="201" t="s">
        <v>236</v>
      </c>
      <c r="L61" s="200"/>
    </row>
    <row r="62" spans="2:12" ht="29.25" customHeight="1" thickBot="1" x14ac:dyDescent="0.4">
      <c r="B62" s="478" t="s">
        <v>235</v>
      </c>
      <c r="C62" s="479"/>
      <c r="D62" s="480"/>
      <c r="E62" s="197">
        <f>SUM(E59:E61)</f>
        <v>0</v>
      </c>
      <c r="F62" s="197">
        <f>SUM(F59:F61)</f>
        <v>0</v>
      </c>
      <c r="G62" s="199"/>
      <c r="H62" s="474" t="s">
        <v>235</v>
      </c>
      <c r="I62" s="475"/>
      <c r="J62" s="197">
        <f>SUM(J59:J61)</f>
        <v>0</v>
      </c>
      <c r="K62" s="198"/>
      <c r="L62" s="197">
        <f>SUM(L59:L61)</f>
        <v>0</v>
      </c>
    </row>
    <row r="63" spans="2:12" x14ac:dyDescent="0.35">
      <c r="B63" s="171"/>
      <c r="C63" s="172"/>
      <c r="D63" s="171"/>
      <c r="E63" s="168"/>
      <c r="F63" s="168"/>
      <c r="H63" s="165"/>
      <c r="I63" s="165"/>
      <c r="J63" s="174"/>
      <c r="K63" s="173"/>
      <c r="L63" s="165"/>
    </row>
    <row r="64" spans="2:12" x14ac:dyDescent="0.35">
      <c r="B64" s="171"/>
      <c r="C64" s="196" t="s">
        <v>234</v>
      </c>
      <c r="D64" s="196" t="s">
        <v>233</v>
      </c>
      <c r="E64" s="168"/>
      <c r="F64" s="168"/>
      <c r="H64" s="165"/>
      <c r="I64" s="165"/>
      <c r="J64" s="195" t="s">
        <v>234</v>
      </c>
      <c r="K64" s="194" t="s">
        <v>233</v>
      </c>
      <c r="L64" s="165"/>
    </row>
    <row r="65" spans="2:12" ht="26.15" customHeight="1" x14ac:dyDescent="0.35">
      <c r="B65" s="193" t="s">
        <v>232</v>
      </c>
      <c r="C65" s="192">
        <f>E16+E27</f>
        <v>0</v>
      </c>
      <c r="D65" s="192">
        <f>F16+F27</f>
        <v>0</v>
      </c>
      <c r="E65" s="168"/>
      <c r="F65" s="168"/>
      <c r="H65" s="496" t="s">
        <v>231</v>
      </c>
      <c r="I65" s="497"/>
      <c r="J65" s="186" t="e">
        <f>J12/J58</f>
        <v>#DIV/0!</v>
      </c>
      <c r="K65" s="190" t="e">
        <f>L12/L58</f>
        <v>#DIV/0!</v>
      </c>
      <c r="L65" s="165"/>
    </row>
    <row r="66" spans="2:12" ht="26.15" customHeight="1" x14ac:dyDescent="0.35">
      <c r="B66" s="193" t="s">
        <v>230</v>
      </c>
      <c r="C66" s="192">
        <f>E21+E31</f>
        <v>0</v>
      </c>
      <c r="D66" s="192">
        <f>F21+F31</f>
        <v>0</v>
      </c>
      <c r="E66" s="168"/>
      <c r="F66" s="168"/>
      <c r="H66" s="496" t="s">
        <v>229</v>
      </c>
      <c r="I66" s="497"/>
      <c r="J66" s="186" t="e">
        <f>J18/J58</f>
        <v>#DIV/0!</v>
      </c>
      <c r="K66" s="190" t="e">
        <f>L18/L58</f>
        <v>#DIV/0!</v>
      </c>
      <c r="L66" s="165"/>
    </row>
    <row r="67" spans="2:12" ht="36" customHeight="1" x14ac:dyDescent="0.35">
      <c r="B67" s="193" t="s">
        <v>228</v>
      </c>
      <c r="C67" s="192">
        <f>E40</f>
        <v>0</v>
      </c>
      <c r="D67" s="192">
        <f>F40</f>
        <v>0</v>
      </c>
      <c r="E67" s="168"/>
      <c r="F67" s="168"/>
      <c r="H67" s="496" t="s">
        <v>227</v>
      </c>
      <c r="I67" s="497"/>
      <c r="J67" s="186" t="e">
        <f>(J24+J35)/J58</f>
        <v>#DIV/0!</v>
      </c>
      <c r="K67" s="190" t="e">
        <f>(L24+L35)/L58</f>
        <v>#DIV/0!</v>
      </c>
      <c r="L67" s="165"/>
    </row>
    <row r="68" spans="2:12" ht="33" customHeight="1" x14ac:dyDescent="0.35">
      <c r="B68" s="165"/>
      <c r="C68" s="191"/>
      <c r="D68" s="155"/>
      <c r="E68" s="168"/>
      <c r="F68" s="168"/>
      <c r="H68" s="496" t="s">
        <v>226</v>
      </c>
      <c r="I68" s="497"/>
      <c r="J68" s="186" t="e">
        <f>J34/J58</f>
        <v>#DIV/0!</v>
      </c>
      <c r="K68" s="190" t="e">
        <f>L34/L58</f>
        <v>#DIV/0!</v>
      </c>
      <c r="L68" s="165"/>
    </row>
    <row r="69" spans="2:12" ht="26.15" customHeight="1" x14ac:dyDescent="0.35">
      <c r="B69" s="187" t="s">
        <v>225</v>
      </c>
      <c r="C69" s="186" t="e">
        <f>E43/E58</f>
        <v>#DIV/0!</v>
      </c>
      <c r="D69" s="186" t="e">
        <f>F43/F58</f>
        <v>#DIV/0!</v>
      </c>
      <c r="E69" s="168"/>
      <c r="F69" s="168"/>
      <c r="H69" s="467" t="s">
        <v>224</v>
      </c>
      <c r="I69" s="467"/>
      <c r="J69" s="189" t="e">
        <f>(J43+J48)/J58</f>
        <v>#DIV/0!</v>
      </c>
      <c r="K69" s="188" t="e">
        <f>(L43+L48)/L58</f>
        <v>#DIV/0!</v>
      </c>
      <c r="L69" s="165"/>
    </row>
    <row r="70" spans="2:12" ht="26.15" customHeight="1" x14ac:dyDescent="0.35">
      <c r="B70" s="187" t="s">
        <v>223</v>
      </c>
      <c r="C70" s="186" t="e">
        <f>E57/E58</f>
        <v>#DIV/0!</v>
      </c>
      <c r="D70" s="186" t="e">
        <f>F57/F58</f>
        <v>#DIV/0!</v>
      </c>
      <c r="E70" s="168"/>
      <c r="F70" s="168"/>
      <c r="H70" s="171"/>
      <c r="I70" s="171"/>
      <c r="J70" s="180"/>
      <c r="K70" s="179"/>
      <c r="L70" s="171"/>
    </row>
    <row r="71" spans="2:12" ht="26.15" customHeight="1" x14ac:dyDescent="0.35">
      <c r="B71" s="187" t="s">
        <v>222</v>
      </c>
      <c r="C71" s="186" t="e">
        <f>E49/E58</f>
        <v>#DIV/0!</v>
      </c>
      <c r="D71" s="186" t="e">
        <f>F49/F58</f>
        <v>#DIV/0!</v>
      </c>
      <c r="E71" s="168"/>
      <c r="F71" s="168"/>
      <c r="H71" s="171"/>
      <c r="I71" s="171"/>
      <c r="J71" s="185"/>
      <c r="K71" s="184"/>
      <c r="L71" s="176"/>
    </row>
    <row r="72" spans="2:12" ht="26.15" customHeight="1" x14ac:dyDescent="0.35">
      <c r="B72" s="171"/>
      <c r="C72" s="155"/>
      <c r="D72" s="155"/>
      <c r="E72" s="168"/>
      <c r="F72" s="168"/>
      <c r="H72" s="171"/>
      <c r="I72" s="171"/>
      <c r="J72" s="183"/>
      <c r="K72" s="182"/>
      <c r="L72" s="181"/>
    </row>
    <row r="73" spans="2:12" ht="26.15" customHeight="1" x14ac:dyDescent="0.35">
      <c r="B73" s="171"/>
      <c r="C73" s="155"/>
      <c r="D73" s="176"/>
      <c r="E73" s="168"/>
      <c r="F73" s="168"/>
      <c r="H73" s="171"/>
      <c r="I73" s="171"/>
      <c r="J73" s="183"/>
      <c r="K73" s="182"/>
      <c r="L73" s="181"/>
    </row>
    <row r="74" spans="2:12" ht="26.15" customHeight="1" x14ac:dyDescent="0.35">
      <c r="B74" s="171"/>
      <c r="C74" s="176"/>
      <c r="D74" s="171"/>
      <c r="E74" s="168"/>
      <c r="F74" s="168"/>
      <c r="H74" s="171"/>
      <c r="I74" s="171"/>
      <c r="J74" s="183"/>
      <c r="K74" s="182"/>
      <c r="L74" s="181"/>
    </row>
    <row r="75" spans="2:12" s="165" customFormat="1" x14ac:dyDescent="0.35">
      <c r="B75" s="172"/>
      <c r="C75" s="171"/>
      <c r="D75" s="171"/>
      <c r="E75" s="168"/>
      <c r="F75" s="168"/>
      <c r="G75" s="168"/>
      <c r="H75" s="171"/>
      <c r="I75" s="171"/>
      <c r="J75" s="180"/>
      <c r="K75" s="179"/>
      <c r="L75" s="171"/>
    </row>
    <row r="76" spans="2:12" s="165" customFormat="1" x14ac:dyDescent="0.35">
      <c r="B76" s="172"/>
      <c r="C76" s="171"/>
      <c r="D76" s="176"/>
      <c r="E76" s="168"/>
      <c r="F76" s="168"/>
      <c r="G76" s="168"/>
      <c r="H76" s="171"/>
      <c r="I76" s="171"/>
      <c r="J76" s="180"/>
      <c r="K76" s="179"/>
      <c r="L76" s="171"/>
    </row>
    <row r="77" spans="2:12" s="165" customFormat="1" x14ac:dyDescent="0.35">
      <c r="B77" s="176"/>
      <c r="C77" s="176"/>
      <c r="D77" s="176"/>
      <c r="E77" s="168"/>
      <c r="F77" s="168"/>
      <c r="G77" s="168"/>
      <c r="J77" s="174"/>
      <c r="K77" s="173"/>
    </row>
    <row r="78" spans="2:12" s="165" customFormat="1" x14ac:dyDescent="0.35">
      <c r="B78" s="171"/>
      <c r="C78" s="178"/>
      <c r="D78" s="176"/>
      <c r="E78" s="168"/>
      <c r="F78" s="168"/>
      <c r="G78" s="168"/>
      <c r="J78" s="174"/>
      <c r="K78" s="173"/>
    </row>
    <row r="79" spans="2:12" s="165" customFormat="1" x14ac:dyDescent="0.35">
      <c r="B79" s="172"/>
      <c r="C79" s="178"/>
      <c r="D79" s="176"/>
      <c r="E79" s="168"/>
      <c r="F79" s="168"/>
      <c r="G79" s="168"/>
      <c r="J79" s="174"/>
      <c r="K79" s="173"/>
    </row>
    <row r="80" spans="2:12" s="165" customFormat="1" x14ac:dyDescent="0.35">
      <c r="B80" s="172"/>
      <c r="C80" s="177"/>
      <c r="D80" s="176"/>
      <c r="E80" s="168"/>
      <c r="F80" s="168"/>
      <c r="G80" s="168"/>
      <c r="J80" s="174"/>
      <c r="K80" s="173"/>
    </row>
    <row r="81" spans="2:11" s="165" customFormat="1" x14ac:dyDescent="0.35">
      <c r="B81" s="176"/>
      <c r="C81" s="177"/>
      <c r="D81" s="171"/>
      <c r="E81" s="168"/>
      <c r="F81" s="168"/>
      <c r="G81" s="168"/>
      <c r="J81" s="174"/>
      <c r="K81" s="173"/>
    </row>
    <row r="82" spans="2:11" s="165" customFormat="1" x14ac:dyDescent="0.35">
      <c r="B82" s="171"/>
      <c r="C82" s="172"/>
      <c r="D82" s="171"/>
      <c r="E82" s="168"/>
      <c r="F82" s="168"/>
      <c r="G82" s="168"/>
      <c r="J82" s="174"/>
      <c r="K82" s="173"/>
    </row>
    <row r="83" spans="2:11" s="165" customFormat="1" x14ac:dyDescent="0.35">
      <c r="B83" s="171"/>
      <c r="C83" s="172"/>
      <c r="D83" s="171"/>
      <c r="E83" s="168"/>
      <c r="F83" s="168"/>
      <c r="G83" s="168"/>
      <c r="J83" s="174"/>
      <c r="K83" s="173"/>
    </row>
    <row r="84" spans="2:11" s="165" customFormat="1" x14ac:dyDescent="0.35">
      <c r="B84" s="176"/>
      <c r="C84" s="172"/>
      <c r="D84" s="171"/>
      <c r="E84" s="168"/>
      <c r="F84" s="168"/>
      <c r="G84" s="168"/>
      <c r="J84" s="174"/>
      <c r="K84" s="173"/>
    </row>
    <row r="85" spans="2:11" s="165" customFormat="1" x14ac:dyDescent="0.35">
      <c r="B85" s="175"/>
      <c r="C85" s="172"/>
      <c r="D85" s="171"/>
      <c r="E85" s="168"/>
      <c r="F85" s="168"/>
      <c r="G85" s="168"/>
      <c r="J85" s="174"/>
      <c r="K85" s="173"/>
    </row>
    <row r="86" spans="2:11" s="165" customFormat="1" x14ac:dyDescent="0.35">
      <c r="B86" s="175"/>
      <c r="C86" s="172"/>
      <c r="D86" s="171"/>
      <c r="E86" s="168"/>
      <c r="F86" s="168"/>
      <c r="G86" s="168"/>
      <c r="J86" s="174"/>
      <c r="K86" s="173"/>
    </row>
    <row r="87" spans="2:11" s="165" customFormat="1" x14ac:dyDescent="0.35">
      <c r="B87" s="175"/>
      <c r="C87" s="172"/>
      <c r="D87" s="171"/>
      <c r="E87" s="168"/>
      <c r="F87" s="168"/>
      <c r="G87" s="168"/>
      <c r="J87" s="174"/>
      <c r="K87" s="173"/>
    </row>
    <row r="88" spans="2:11" s="165" customFormat="1" x14ac:dyDescent="0.35">
      <c r="B88" s="175"/>
      <c r="C88" s="172"/>
      <c r="D88" s="171"/>
      <c r="E88" s="168"/>
      <c r="F88" s="168"/>
      <c r="G88" s="168"/>
      <c r="J88" s="174"/>
      <c r="K88" s="173"/>
    </row>
    <row r="89" spans="2:11" s="165" customFormat="1" x14ac:dyDescent="0.35">
      <c r="B89" s="171"/>
      <c r="C89" s="172"/>
      <c r="D89" s="171"/>
      <c r="E89" s="168"/>
      <c r="F89" s="168"/>
      <c r="G89" s="168"/>
      <c r="J89" s="174"/>
      <c r="K89" s="173"/>
    </row>
    <row r="90" spans="2:11" s="165" customFormat="1" x14ac:dyDescent="0.35">
      <c r="B90" s="171"/>
      <c r="C90" s="172"/>
      <c r="D90" s="171"/>
      <c r="E90" s="168"/>
      <c r="F90" s="168"/>
      <c r="G90" s="168"/>
      <c r="J90" s="174"/>
      <c r="K90" s="173"/>
    </row>
    <row r="91" spans="2:11" s="165" customFormat="1" x14ac:dyDescent="0.35">
      <c r="B91" s="171"/>
      <c r="C91" s="172"/>
      <c r="D91" s="171"/>
      <c r="E91" s="168"/>
      <c r="F91" s="168"/>
      <c r="G91" s="168"/>
      <c r="J91" s="174"/>
      <c r="K91" s="173"/>
    </row>
    <row r="92" spans="2:11" s="165" customFormat="1" x14ac:dyDescent="0.35">
      <c r="B92" s="171"/>
      <c r="C92" s="172"/>
      <c r="D92" s="171"/>
      <c r="E92" s="168"/>
      <c r="F92" s="168"/>
      <c r="G92" s="168"/>
      <c r="J92" s="174"/>
      <c r="K92" s="173"/>
    </row>
    <row r="93" spans="2:11" s="165" customFormat="1" x14ac:dyDescent="0.35">
      <c r="B93" s="171"/>
      <c r="C93" s="172"/>
      <c r="D93" s="171"/>
      <c r="E93" s="168"/>
      <c r="F93" s="168"/>
      <c r="G93" s="168"/>
      <c r="J93" s="174"/>
      <c r="K93" s="173"/>
    </row>
    <row r="94" spans="2:11" s="165" customFormat="1" x14ac:dyDescent="0.35">
      <c r="B94" s="171"/>
      <c r="C94" s="172"/>
      <c r="D94" s="171"/>
      <c r="E94" s="168"/>
      <c r="F94" s="168"/>
      <c r="G94" s="168"/>
      <c r="J94" s="174"/>
      <c r="K94" s="173"/>
    </row>
    <row r="95" spans="2:11" s="165" customFormat="1" x14ac:dyDescent="0.35">
      <c r="B95" s="171"/>
      <c r="C95" s="172"/>
      <c r="D95" s="171"/>
      <c r="E95" s="168"/>
      <c r="F95" s="168"/>
      <c r="G95" s="168"/>
      <c r="J95" s="174"/>
      <c r="K95" s="173"/>
    </row>
    <row r="96" spans="2:11" s="165" customFormat="1" x14ac:dyDescent="0.35">
      <c r="B96" s="171"/>
      <c r="C96" s="172"/>
      <c r="D96" s="171"/>
      <c r="E96" s="168"/>
      <c r="F96" s="168"/>
      <c r="G96" s="168"/>
      <c r="J96" s="174"/>
      <c r="K96" s="173"/>
    </row>
    <row r="97" spans="2:11" s="165" customFormat="1" x14ac:dyDescent="0.35">
      <c r="B97" s="171"/>
      <c r="C97" s="172"/>
      <c r="D97" s="171"/>
      <c r="E97" s="168"/>
      <c r="F97" s="168"/>
      <c r="G97" s="168"/>
      <c r="J97" s="174"/>
      <c r="K97" s="173"/>
    </row>
    <row r="98" spans="2:11" s="165" customFormat="1" x14ac:dyDescent="0.35">
      <c r="B98" s="171"/>
      <c r="C98" s="172"/>
      <c r="D98" s="171"/>
      <c r="E98" s="168"/>
      <c r="F98" s="168"/>
      <c r="G98" s="168"/>
      <c r="J98" s="174"/>
      <c r="K98" s="173"/>
    </row>
    <row r="99" spans="2:11" s="165" customFormat="1" x14ac:dyDescent="0.35">
      <c r="B99" s="171"/>
      <c r="C99" s="172"/>
      <c r="D99" s="171"/>
      <c r="E99" s="168"/>
      <c r="F99" s="168"/>
      <c r="G99" s="168"/>
      <c r="J99" s="174"/>
      <c r="K99" s="173"/>
    </row>
    <row r="100" spans="2:11" s="165" customFormat="1" x14ac:dyDescent="0.35">
      <c r="B100" s="171"/>
      <c r="C100" s="172"/>
      <c r="D100" s="171"/>
      <c r="E100" s="168"/>
      <c r="F100" s="168"/>
      <c r="G100" s="168"/>
      <c r="J100" s="174"/>
      <c r="K100" s="173"/>
    </row>
    <row r="101" spans="2:11" s="165" customFormat="1" x14ac:dyDescent="0.35">
      <c r="B101" s="171"/>
      <c r="C101" s="172"/>
      <c r="D101" s="171"/>
      <c r="E101" s="168"/>
      <c r="F101" s="168"/>
      <c r="G101" s="168"/>
      <c r="J101" s="174"/>
      <c r="K101" s="173"/>
    </row>
    <row r="102" spans="2:11" s="165" customFormat="1" x14ac:dyDescent="0.35">
      <c r="B102" s="171"/>
      <c r="C102" s="172"/>
      <c r="D102" s="171"/>
      <c r="E102" s="168"/>
      <c r="F102" s="168"/>
      <c r="G102" s="168"/>
      <c r="J102" s="174"/>
      <c r="K102" s="173"/>
    </row>
    <row r="103" spans="2:11" s="165" customFormat="1" x14ac:dyDescent="0.35">
      <c r="B103" s="171"/>
      <c r="C103" s="172"/>
      <c r="D103" s="171"/>
      <c r="E103" s="168"/>
      <c r="F103" s="168"/>
      <c r="G103" s="168"/>
      <c r="J103" s="174"/>
      <c r="K103" s="173"/>
    </row>
    <row r="104" spans="2:11" s="165" customFormat="1" x14ac:dyDescent="0.35">
      <c r="B104" s="171"/>
      <c r="C104" s="172"/>
      <c r="D104" s="171"/>
      <c r="E104" s="168"/>
      <c r="F104" s="168"/>
      <c r="G104" s="168"/>
      <c r="J104" s="174"/>
      <c r="K104" s="173"/>
    </row>
    <row r="105" spans="2:11" s="165" customFormat="1" x14ac:dyDescent="0.35">
      <c r="B105" s="171"/>
      <c r="C105" s="172"/>
      <c r="D105" s="171"/>
      <c r="E105" s="168"/>
      <c r="F105" s="168"/>
      <c r="G105" s="168"/>
      <c r="J105" s="174"/>
      <c r="K105" s="173"/>
    </row>
    <row r="106" spans="2:11" s="165" customFormat="1" x14ac:dyDescent="0.35">
      <c r="B106" s="171"/>
      <c r="C106" s="172"/>
      <c r="D106" s="171"/>
      <c r="E106" s="168"/>
      <c r="F106" s="168"/>
      <c r="G106" s="168"/>
      <c r="J106" s="174"/>
      <c r="K106" s="173"/>
    </row>
    <row r="107" spans="2:11" s="165" customFormat="1" x14ac:dyDescent="0.35">
      <c r="B107" s="171"/>
      <c r="C107" s="172"/>
      <c r="D107" s="171"/>
      <c r="E107" s="168"/>
      <c r="F107" s="168"/>
      <c r="G107" s="168"/>
      <c r="J107" s="174"/>
      <c r="K107" s="173"/>
    </row>
    <row r="108" spans="2:11" s="165" customFormat="1" x14ac:dyDescent="0.35">
      <c r="B108" s="171"/>
      <c r="C108" s="172"/>
      <c r="D108" s="171"/>
      <c r="E108" s="168"/>
      <c r="F108" s="168"/>
      <c r="G108" s="168"/>
      <c r="J108" s="174"/>
      <c r="K108" s="173"/>
    </row>
    <row r="109" spans="2:11" s="165" customFormat="1" x14ac:dyDescent="0.35">
      <c r="B109" s="171"/>
      <c r="C109" s="172"/>
      <c r="D109" s="171"/>
      <c r="E109" s="168"/>
      <c r="F109" s="168"/>
      <c r="G109" s="168"/>
      <c r="J109" s="174"/>
      <c r="K109" s="173"/>
    </row>
    <row r="110" spans="2:11" s="165" customFormat="1" x14ac:dyDescent="0.35">
      <c r="B110" s="171"/>
      <c r="C110" s="172"/>
      <c r="D110" s="171"/>
      <c r="E110" s="168"/>
      <c r="F110" s="168"/>
      <c r="G110" s="168"/>
      <c r="J110" s="174"/>
      <c r="K110" s="173"/>
    </row>
    <row r="111" spans="2:11" s="165" customFormat="1" x14ac:dyDescent="0.35">
      <c r="B111" s="171"/>
      <c r="C111" s="172"/>
      <c r="D111" s="171"/>
      <c r="E111" s="168"/>
      <c r="F111" s="168"/>
      <c r="G111" s="168"/>
      <c r="J111" s="174"/>
      <c r="K111" s="173"/>
    </row>
    <row r="112" spans="2:11" s="165" customFormat="1" x14ac:dyDescent="0.35">
      <c r="B112" s="171"/>
      <c r="C112" s="172"/>
      <c r="D112" s="171"/>
      <c r="E112" s="168"/>
      <c r="F112" s="168"/>
      <c r="G112" s="168"/>
      <c r="J112" s="174"/>
      <c r="K112" s="173"/>
    </row>
    <row r="113" spans="2:11" s="165" customFormat="1" x14ac:dyDescent="0.35">
      <c r="B113" s="171"/>
      <c r="C113" s="172"/>
      <c r="D113" s="171"/>
      <c r="E113" s="168"/>
      <c r="F113" s="168"/>
      <c r="G113" s="168"/>
      <c r="J113" s="174"/>
      <c r="K113" s="173"/>
    </row>
    <row r="114" spans="2:11" s="165" customFormat="1" x14ac:dyDescent="0.35">
      <c r="B114" s="171"/>
      <c r="C114" s="172"/>
      <c r="D114" s="171"/>
      <c r="E114" s="168"/>
      <c r="F114" s="168"/>
      <c r="G114" s="168"/>
      <c r="J114" s="174"/>
      <c r="K114" s="173"/>
    </row>
    <row r="115" spans="2:11" s="165" customFormat="1" x14ac:dyDescent="0.35">
      <c r="B115" s="171"/>
      <c r="C115" s="172"/>
      <c r="D115" s="171"/>
      <c r="E115" s="168"/>
      <c r="F115" s="168"/>
      <c r="G115" s="168"/>
      <c r="J115" s="174"/>
      <c r="K115" s="173"/>
    </row>
    <row r="116" spans="2:11" s="165" customFormat="1" x14ac:dyDescent="0.35">
      <c r="B116" s="171"/>
      <c r="C116" s="172"/>
      <c r="D116" s="171"/>
      <c r="E116" s="168"/>
      <c r="F116" s="168"/>
      <c r="G116" s="168"/>
      <c r="J116" s="174"/>
      <c r="K116" s="173"/>
    </row>
    <row r="117" spans="2:11" s="165" customFormat="1" x14ac:dyDescent="0.35">
      <c r="B117" s="171"/>
      <c r="C117" s="172"/>
      <c r="D117" s="171"/>
      <c r="E117" s="168"/>
      <c r="F117" s="168"/>
      <c r="G117" s="168"/>
      <c r="J117" s="174"/>
      <c r="K117" s="173"/>
    </row>
    <row r="118" spans="2:11" s="165" customFormat="1" x14ac:dyDescent="0.35">
      <c r="B118" s="171"/>
      <c r="C118" s="172"/>
      <c r="D118" s="171"/>
      <c r="E118" s="168"/>
      <c r="F118" s="168"/>
      <c r="G118" s="168"/>
      <c r="J118" s="174"/>
      <c r="K118" s="173"/>
    </row>
    <row r="119" spans="2:11" s="165" customFormat="1" x14ac:dyDescent="0.35">
      <c r="B119" s="171"/>
      <c r="C119" s="172"/>
      <c r="D119" s="171"/>
      <c r="E119" s="168"/>
      <c r="F119" s="168"/>
      <c r="G119" s="168"/>
      <c r="J119" s="174"/>
      <c r="K119" s="173"/>
    </row>
    <row r="120" spans="2:11" s="165" customFormat="1" x14ac:dyDescent="0.35">
      <c r="B120" s="171"/>
      <c r="C120" s="172"/>
      <c r="D120" s="171"/>
      <c r="E120" s="168"/>
      <c r="F120" s="168"/>
      <c r="G120" s="168"/>
      <c r="J120" s="174"/>
      <c r="K120" s="173"/>
    </row>
    <row r="121" spans="2:11" s="165" customFormat="1" x14ac:dyDescent="0.35">
      <c r="B121" s="171"/>
      <c r="C121" s="172"/>
      <c r="D121" s="171"/>
      <c r="E121" s="168"/>
      <c r="F121" s="168"/>
      <c r="G121" s="168"/>
      <c r="J121" s="174"/>
      <c r="K121" s="173"/>
    </row>
    <row r="122" spans="2:11" s="165" customFormat="1" x14ac:dyDescent="0.35">
      <c r="B122" s="171"/>
      <c r="C122" s="172"/>
      <c r="D122" s="171"/>
      <c r="E122" s="168"/>
      <c r="F122" s="168"/>
      <c r="G122" s="168"/>
      <c r="J122" s="174"/>
      <c r="K122" s="173"/>
    </row>
    <row r="123" spans="2:11" s="165" customFormat="1" x14ac:dyDescent="0.35">
      <c r="B123" s="171"/>
      <c r="C123" s="172"/>
      <c r="D123" s="171"/>
      <c r="E123" s="168"/>
      <c r="F123" s="168"/>
      <c r="G123" s="168"/>
      <c r="J123" s="174"/>
      <c r="K123" s="173"/>
    </row>
    <row r="124" spans="2:11" s="165" customFormat="1" x14ac:dyDescent="0.35">
      <c r="B124" s="171"/>
      <c r="C124" s="172"/>
      <c r="D124" s="171"/>
      <c r="E124" s="168"/>
      <c r="F124" s="168"/>
      <c r="G124" s="168"/>
      <c r="J124" s="174"/>
      <c r="K124" s="173"/>
    </row>
    <row r="125" spans="2:11" s="165" customFormat="1" x14ac:dyDescent="0.35">
      <c r="B125" s="171"/>
      <c r="C125" s="172"/>
      <c r="D125" s="171"/>
      <c r="E125" s="168"/>
      <c r="F125" s="168"/>
      <c r="G125" s="168"/>
      <c r="J125" s="174"/>
      <c r="K125" s="173"/>
    </row>
    <row r="126" spans="2:11" s="165" customFormat="1" x14ac:dyDescent="0.35">
      <c r="B126" s="171"/>
      <c r="C126" s="172"/>
      <c r="D126" s="171"/>
      <c r="E126" s="168"/>
      <c r="F126" s="168"/>
      <c r="G126" s="168"/>
      <c r="J126" s="174"/>
      <c r="K126" s="173"/>
    </row>
    <row r="127" spans="2:11" s="165" customFormat="1" x14ac:dyDescent="0.35">
      <c r="B127" s="171"/>
      <c r="C127" s="172"/>
      <c r="D127" s="171"/>
      <c r="E127" s="168"/>
      <c r="F127" s="168"/>
      <c r="G127" s="168"/>
      <c r="J127" s="174"/>
      <c r="K127" s="173"/>
    </row>
    <row r="128" spans="2:11" s="165" customFormat="1" x14ac:dyDescent="0.35">
      <c r="B128" s="171"/>
      <c r="C128" s="172"/>
      <c r="D128" s="171"/>
      <c r="E128" s="168"/>
      <c r="F128" s="168"/>
      <c r="G128" s="168"/>
      <c r="J128" s="174"/>
      <c r="K128" s="173"/>
    </row>
    <row r="129" spans="2:11" s="165" customFormat="1" x14ac:dyDescent="0.35">
      <c r="B129" s="171"/>
      <c r="C129" s="172"/>
      <c r="D129" s="171"/>
      <c r="E129" s="168"/>
      <c r="F129" s="168"/>
      <c r="G129" s="168"/>
      <c r="J129" s="174"/>
      <c r="K129" s="173"/>
    </row>
    <row r="130" spans="2:11" s="165" customFormat="1" x14ac:dyDescent="0.35">
      <c r="B130" s="171"/>
      <c r="C130" s="172"/>
      <c r="D130" s="171"/>
      <c r="E130" s="168"/>
      <c r="F130" s="168"/>
      <c r="G130" s="168"/>
      <c r="J130" s="174"/>
      <c r="K130" s="173"/>
    </row>
    <row r="131" spans="2:11" s="165" customFormat="1" x14ac:dyDescent="0.35">
      <c r="B131" s="171"/>
      <c r="C131" s="172"/>
      <c r="D131" s="171"/>
      <c r="E131" s="168"/>
      <c r="F131" s="168"/>
      <c r="G131" s="168"/>
      <c r="J131" s="174"/>
      <c r="K131" s="173"/>
    </row>
    <row r="132" spans="2:11" s="165" customFormat="1" x14ac:dyDescent="0.35">
      <c r="B132" s="171"/>
      <c r="C132" s="172"/>
      <c r="D132" s="171"/>
      <c r="E132" s="168"/>
      <c r="F132" s="168"/>
      <c r="G132" s="168"/>
      <c r="J132" s="174"/>
      <c r="K132" s="173"/>
    </row>
    <row r="133" spans="2:11" s="165" customFormat="1" x14ac:dyDescent="0.35">
      <c r="B133" s="171"/>
      <c r="C133" s="172"/>
      <c r="D133" s="171"/>
      <c r="E133" s="168"/>
      <c r="F133" s="168"/>
      <c r="G133" s="168"/>
      <c r="J133" s="174"/>
      <c r="K133" s="173"/>
    </row>
    <row r="134" spans="2:11" s="165" customFormat="1" x14ac:dyDescent="0.35">
      <c r="B134" s="171"/>
      <c r="C134" s="172"/>
      <c r="D134" s="171"/>
      <c r="E134" s="168"/>
      <c r="F134" s="168"/>
      <c r="G134" s="168"/>
      <c r="J134" s="174"/>
      <c r="K134" s="173"/>
    </row>
    <row r="135" spans="2:11" s="165" customFormat="1" x14ac:dyDescent="0.35">
      <c r="B135" s="171"/>
      <c r="C135" s="172"/>
      <c r="D135" s="171"/>
      <c r="E135" s="168"/>
      <c r="F135" s="168"/>
      <c r="G135" s="168"/>
      <c r="J135" s="174"/>
      <c r="K135" s="173"/>
    </row>
    <row r="136" spans="2:11" s="165" customFormat="1" x14ac:dyDescent="0.35">
      <c r="B136" s="171"/>
      <c r="C136" s="172"/>
      <c r="D136" s="171"/>
      <c r="E136" s="168"/>
      <c r="F136" s="168"/>
      <c r="G136" s="168"/>
      <c r="J136" s="174"/>
      <c r="K136" s="173"/>
    </row>
    <row r="137" spans="2:11" s="165" customFormat="1" x14ac:dyDescent="0.35">
      <c r="B137" s="171"/>
      <c r="C137" s="172"/>
      <c r="D137" s="171"/>
      <c r="E137" s="168"/>
      <c r="F137" s="168"/>
      <c r="G137" s="168"/>
      <c r="J137" s="174"/>
      <c r="K137" s="173"/>
    </row>
    <row r="138" spans="2:11" s="165" customFormat="1" x14ac:dyDescent="0.35">
      <c r="B138" s="171"/>
      <c r="C138" s="172"/>
      <c r="D138" s="171"/>
      <c r="E138" s="168"/>
      <c r="F138" s="168"/>
      <c r="G138" s="168"/>
      <c r="J138" s="174"/>
      <c r="K138" s="173"/>
    </row>
    <row r="139" spans="2:11" s="165" customFormat="1" x14ac:dyDescent="0.35">
      <c r="B139" s="171"/>
      <c r="C139" s="172"/>
      <c r="D139" s="171"/>
      <c r="E139" s="168"/>
      <c r="F139" s="168"/>
      <c r="G139" s="168"/>
      <c r="J139" s="174"/>
      <c r="K139" s="173"/>
    </row>
    <row r="140" spans="2:11" s="165" customFormat="1" x14ac:dyDescent="0.35">
      <c r="B140" s="171"/>
      <c r="C140" s="172"/>
      <c r="D140" s="171"/>
      <c r="E140" s="168"/>
      <c r="F140" s="168"/>
      <c r="G140" s="168"/>
      <c r="J140" s="174"/>
      <c r="K140" s="173"/>
    </row>
    <row r="141" spans="2:11" s="165" customFormat="1" x14ac:dyDescent="0.35">
      <c r="B141" s="171"/>
      <c r="C141" s="172"/>
      <c r="D141" s="171"/>
      <c r="E141" s="168"/>
      <c r="F141" s="168"/>
      <c r="G141" s="168"/>
      <c r="J141" s="174"/>
      <c r="K141" s="173"/>
    </row>
    <row r="142" spans="2:11" s="165" customFormat="1" x14ac:dyDescent="0.35">
      <c r="B142" s="171"/>
      <c r="C142" s="172"/>
      <c r="D142" s="171"/>
      <c r="E142" s="168"/>
      <c r="F142" s="168"/>
      <c r="G142" s="168"/>
      <c r="J142" s="174"/>
      <c r="K142" s="173"/>
    </row>
    <row r="143" spans="2:11" s="165" customFormat="1" x14ac:dyDescent="0.35">
      <c r="B143" s="171"/>
      <c r="C143" s="172"/>
      <c r="D143" s="171"/>
      <c r="E143" s="168"/>
      <c r="F143" s="168"/>
      <c r="G143" s="168"/>
      <c r="J143" s="174"/>
      <c r="K143" s="173"/>
    </row>
    <row r="144" spans="2:11" s="165" customFormat="1" x14ac:dyDescent="0.35">
      <c r="B144" s="171"/>
      <c r="C144" s="172"/>
      <c r="D144" s="171"/>
      <c r="E144" s="168"/>
      <c r="F144" s="168"/>
      <c r="G144" s="168"/>
      <c r="J144" s="174"/>
      <c r="K144" s="173"/>
    </row>
    <row r="145" spans="2:11" s="165" customFormat="1" x14ac:dyDescent="0.35">
      <c r="B145" s="171"/>
      <c r="C145" s="172"/>
      <c r="D145" s="171"/>
      <c r="E145" s="168"/>
      <c r="F145" s="168"/>
      <c r="G145" s="168"/>
      <c r="J145" s="174"/>
      <c r="K145" s="173"/>
    </row>
    <row r="146" spans="2:11" s="165" customFormat="1" x14ac:dyDescent="0.35">
      <c r="B146" s="171"/>
      <c r="C146" s="172"/>
      <c r="D146" s="171"/>
      <c r="E146" s="168"/>
      <c r="F146" s="168"/>
      <c r="G146" s="168"/>
      <c r="J146" s="174"/>
      <c r="K146" s="173"/>
    </row>
    <row r="147" spans="2:11" s="165" customFormat="1" x14ac:dyDescent="0.35">
      <c r="B147" s="171"/>
      <c r="C147" s="172"/>
      <c r="D147" s="171"/>
      <c r="E147" s="168"/>
      <c r="F147" s="168"/>
      <c r="G147" s="168"/>
      <c r="J147" s="174"/>
      <c r="K147" s="173"/>
    </row>
    <row r="148" spans="2:11" s="165" customFormat="1" x14ac:dyDescent="0.35">
      <c r="B148" s="171"/>
      <c r="C148" s="172"/>
      <c r="D148" s="171"/>
      <c r="E148" s="168"/>
      <c r="F148" s="168"/>
      <c r="G148" s="168"/>
      <c r="J148" s="174"/>
      <c r="K148" s="173"/>
    </row>
    <row r="149" spans="2:11" s="165" customFormat="1" x14ac:dyDescent="0.35">
      <c r="B149" s="171"/>
      <c r="C149" s="172"/>
      <c r="D149" s="171"/>
      <c r="E149" s="168"/>
      <c r="F149" s="168"/>
      <c r="G149" s="168"/>
      <c r="J149" s="174"/>
      <c r="K149" s="173"/>
    </row>
    <row r="150" spans="2:11" s="165" customFormat="1" x14ac:dyDescent="0.35">
      <c r="B150" s="171"/>
      <c r="C150" s="172"/>
      <c r="D150" s="171"/>
      <c r="E150" s="168"/>
      <c r="F150" s="168"/>
      <c r="G150" s="168"/>
      <c r="J150" s="174"/>
      <c r="K150" s="173"/>
    </row>
    <row r="151" spans="2:11" s="165" customFormat="1" x14ac:dyDescent="0.35">
      <c r="B151" s="171"/>
      <c r="C151" s="172"/>
      <c r="D151" s="171"/>
      <c r="E151" s="168"/>
      <c r="F151" s="168"/>
      <c r="G151" s="168"/>
      <c r="J151" s="174"/>
      <c r="K151" s="173"/>
    </row>
    <row r="152" spans="2:11" s="165" customFormat="1" x14ac:dyDescent="0.35">
      <c r="B152" s="171"/>
      <c r="C152" s="172"/>
      <c r="D152" s="171"/>
      <c r="E152" s="168"/>
      <c r="F152" s="168"/>
      <c r="G152" s="168"/>
      <c r="J152" s="174"/>
      <c r="K152" s="173"/>
    </row>
    <row r="153" spans="2:11" s="165" customFormat="1" x14ac:dyDescent="0.35">
      <c r="B153" s="171"/>
      <c r="C153" s="172"/>
      <c r="D153" s="171"/>
      <c r="E153" s="168"/>
      <c r="F153" s="168"/>
      <c r="G153" s="168"/>
      <c r="J153" s="174"/>
      <c r="K153" s="173"/>
    </row>
    <row r="154" spans="2:11" s="165" customFormat="1" x14ac:dyDescent="0.35">
      <c r="B154" s="171"/>
      <c r="C154" s="172"/>
      <c r="D154" s="171"/>
      <c r="E154" s="168"/>
      <c r="F154" s="168"/>
      <c r="G154" s="168"/>
      <c r="J154" s="174"/>
      <c r="K154" s="173"/>
    </row>
    <row r="155" spans="2:11" s="165" customFormat="1" x14ac:dyDescent="0.35">
      <c r="B155" s="171"/>
      <c r="C155" s="172"/>
      <c r="D155" s="171"/>
      <c r="E155" s="168"/>
      <c r="F155" s="168"/>
      <c r="G155" s="168"/>
      <c r="J155" s="174"/>
      <c r="K155" s="173"/>
    </row>
    <row r="156" spans="2:11" s="165" customFormat="1" x14ac:dyDescent="0.35">
      <c r="B156" s="171"/>
      <c r="C156" s="172"/>
      <c r="D156" s="171"/>
      <c r="E156" s="168"/>
      <c r="F156" s="168"/>
      <c r="G156" s="168"/>
      <c r="J156" s="174"/>
      <c r="K156" s="173"/>
    </row>
    <row r="157" spans="2:11" s="165" customFormat="1" x14ac:dyDescent="0.35">
      <c r="B157" s="171"/>
      <c r="C157" s="172"/>
      <c r="D157" s="171"/>
      <c r="E157" s="168"/>
      <c r="F157" s="168"/>
      <c r="G157" s="168"/>
      <c r="J157" s="174"/>
      <c r="K157" s="173"/>
    </row>
    <row r="158" spans="2:11" s="165" customFormat="1" x14ac:dyDescent="0.35">
      <c r="B158" s="171"/>
      <c r="C158" s="172"/>
      <c r="D158" s="171"/>
      <c r="E158" s="168"/>
      <c r="F158" s="168"/>
      <c r="G158" s="168"/>
      <c r="J158" s="174"/>
      <c r="K158" s="173"/>
    </row>
    <row r="159" spans="2:11" s="165" customFormat="1" x14ac:dyDescent="0.35">
      <c r="B159" s="171"/>
      <c r="C159" s="172"/>
      <c r="D159" s="171"/>
      <c r="E159" s="168"/>
      <c r="F159" s="168"/>
      <c r="G159" s="168"/>
      <c r="J159" s="174"/>
      <c r="K159" s="173"/>
    </row>
    <row r="160" spans="2:11" s="165" customFormat="1" x14ac:dyDescent="0.35">
      <c r="B160" s="171"/>
      <c r="C160" s="172"/>
      <c r="D160" s="171"/>
      <c r="E160" s="168"/>
      <c r="F160" s="168"/>
      <c r="G160" s="168"/>
      <c r="J160" s="174"/>
      <c r="K160" s="173"/>
    </row>
    <row r="161" spans="2:11" s="165" customFormat="1" x14ac:dyDescent="0.35">
      <c r="B161" s="171"/>
      <c r="C161" s="172"/>
      <c r="D161" s="171"/>
      <c r="E161" s="168"/>
      <c r="F161" s="168"/>
      <c r="G161" s="168"/>
      <c r="J161" s="174"/>
      <c r="K161" s="173"/>
    </row>
    <row r="162" spans="2:11" s="165" customFormat="1" x14ac:dyDescent="0.35">
      <c r="B162" s="171"/>
      <c r="C162" s="172"/>
      <c r="D162" s="171"/>
      <c r="E162" s="168"/>
      <c r="F162" s="168"/>
      <c r="G162" s="168"/>
      <c r="J162" s="174"/>
      <c r="K162" s="173"/>
    </row>
    <row r="163" spans="2:11" s="165" customFormat="1" x14ac:dyDescent="0.35">
      <c r="B163" s="171"/>
      <c r="C163" s="172"/>
      <c r="D163" s="171"/>
      <c r="E163" s="168"/>
      <c r="F163" s="168"/>
      <c r="G163" s="168"/>
      <c r="J163" s="174"/>
      <c r="K163" s="173"/>
    </row>
    <row r="164" spans="2:11" s="165" customFormat="1" x14ac:dyDescent="0.35">
      <c r="B164" s="171"/>
      <c r="C164" s="172"/>
      <c r="D164" s="171"/>
      <c r="E164" s="168"/>
      <c r="F164" s="168"/>
      <c r="G164" s="168"/>
      <c r="J164" s="174"/>
      <c r="K164" s="173"/>
    </row>
    <row r="165" spans="2:11" s="165" customFormat="1" x14ac:dyDescent="0.35">
      <c r="B165" s="171"/>
      <c r="C165" s="172"/>
      <c r="D165" s="171"/>
      <c r="E165" s="168"/>
      <c r="F165" s="168"/>
      <c r="G165" s="168"/>
      <c r="J165" s="174"/>
      <c r="K165" s="173"/>
    </row>
    <row r="166" spans="2:11" s="165" customFormat="1" x14ac:dyDescent="0.35">
      <c r="B166" s="171"/>
      <c r="C166" s="172"/>
      <c r="D166" s="171"/>
      <c r="E166" s="168"/>
      <c r="F166" s="168"/>
      <c r="G166" s="168"/>
      <c r="J166" s="174"/>
      <c r="K166" s="173"/>
    </row>
    <row r="167" spans="2:11" s="165" customFormat="1" x14ac:dyDescent="0.35">
      <c r="B167" s="171"/>
      <c r="C167" s="172"/>
      <c r="D167" s="171"/>
      <c r="E167" s="168"/>
      <c r="F167" s="168"/>
      <c r="G167" s="168"/>
      <c r="J167" s="174"/>
      <c r="K167" s="173"/>
    </row>
    <row r="168" spans="2:11" s="165" customFormat="1" x14ac:dyDescent="0.35">
      <c r="B168" s="171"/>
      <c r="C168" s="172"/>
      <c r="D168" s="171"/>
      <c r="E168" s="168"/>
      <c r="F168" s="168"/>
      <c r="G168" s="168"/>
      <c r="J168" s="174"/>
      <c r="K168" s="173"/>
    </row>
    <row r="169" spans="2:11" s="165" customFormat="1" x14ac:dyDescent="0.35">
      <c r="B169" s="171"/>
      <c r="C169" s="172"/>
      <c r="D169" s="171"/>
      <c r="E169" s="168"/>
      <c r="F169" s="168"/>
      <c r="G169" s="168"/>
      <c r="J169" s="174"/>
      <c r="K169" s="173"/>
    </row>
    <row r="170" spans="2:11" s="165" customFormat="1" x14ac:dyDescent="0.35">
      <c r="B170" s="171"/>
      <c r="C170" s="172"/>
      <c r="D170" s="171"/>
      <c r="E170" s="168"/>
      <c r="F170" s="168"/>
      <c r="G170" s="168"/>
      <c r="J170" s="174"/>
      <c r="K170" s="173"/>
    </row>
    <row r="171" spans="2:11" s="165" customFormat="1" x14ac:dyDescent="0.35">
      <c r="B171" s="171"/>
      <c r="C171" s="172"/>
      <c r="D171" s="171"/>
      <c r="E171" s="168"/>
      <c r="F171" s="168"/>
      <c r="G171" s="168"/>
      <c r="J171" s="174"/>
      <c r="K171" s="173"/>
    </row>
    <row r="172" spans="2:11" s="165" customFormat="1" x14ac:dyDescent="0.35">
      <c r="B172" s="171"/>
      <c r="C172" s="172"/>
      <c r="D172" s="171"/>
      <c r="E172" s="168"/>
      <c r="F172" s="168"/>
      <c r="G172" s="168"/>
      <c r="J172" s="174"/>
      <c r="K172" s="173"/>
    </row>
    <row r="173" spans="2:11" s="165" customFormat="1" x14ac:dyDescent="0.35">
      <c r="B173" s="171"/>
      <c r="C173" s="172"/>
      <c r="D173" s="171"/>
      <c r="E173" s="168"/>
      <c r="F173" s="168"/>
      <c r="G173" s="168"/>
      <c r="J173" s="174"/>
      <c r="K173" s="173"/>
    </row>
    <row r="174" spans="2:11" s="165" customFormat="1" x14ac:dyDescent="0.35">
      <c r="B174" s="171"/>
      <c r="C174" s="172"/>
      <c r="D174" s="171"/>
      <c r="E174" s="168"/>
      <c r="F174" s="168"/>
      <c r="G174" s="168"/>
      <c r="J174" s="174"/>
      <c r="K174" s="173"/>
    </row>
    <row r="175" spans="2:11" s="165" customFormat="1" x14ac:dyDescent="0.35">
      <c r="B175" s="171"/>
      <c r="C175" s="172"/>
      <c r="D175" s="171"/>
      <c r="E175" s="168"/>
      <c r="F175" s="168"/>
      <c r="G175" s="168"/>
      <c r="J175" s="174"/>
      <c r="K175" s="173"/>
    </row>
    <row r="176" spans="2:11" s="165" customFormat="1" x14ac:dyDescent="0.35">
      <c r="B176" s="171"/>
      <c r="C176" s="172"/>
      <c r="D176" s="171"/>
      <c r="E176" s="168"/>
      <c r="F176" s="168"/>
      <c r="G176" s="168"/>
      <c r="J176" s="174"/>
      <c r="K176" s="173"/>
    </row>
    <row r="177" spans="2:11" s="165" customFormat="1" x14ac:dyDescent="0.35">
      <c r="B177" s="171"/>
      <c r="C177" s="172"/>
      <c r="D177" s="171"/>
      <c r="E177" s="168"/>
      <c r="F177" s="168"/>
      <c r="G177" s="168"/>
      <c r="J177" s="174"/>
      <c r="K177" s="173"/>
    </row>
    <row r="178" spans="2:11" s="165" customFormat="1" x14ac:dyDescent="0.35">
      <c r="B178" s="171"/>
      <c r="C178" s="172"/>
      <c r="D178" s="171"/>
      <c r="E178" s="168"/>
      <c r="F178" s="168"/>
      <c r="G178" s="168"/>
      <c r="J178" s="174"/>
      <c r="K178" s="173"/>
    </row>
    <row r="179" spans="2:11" s="165" customFormat="1" x14ac:dyDescent="0.35">
      <c r="B179" s="171"/>
      <c r="C179" s="172"/>
      <c r="D179" s="171"/>
      <c r="E179" s="168"/>
      <c r="F179" s="168"/>
      <c r="G179" s="168"/>
      <c r="J179" s="174"/>
      <c r="K179" s="173"/>
    </row>
    <row r="180" spans="2:11" s="165" customFormat="1" x14ac:dyDescent="0.35">
      <c r="B180" s="171"/>
      <c r="C180" s="172"/>
      <c r="D180" s="171"/>
      <c r="E180" s="168"/>
      <c r="F180" s="168"/>
      <c r="G180" s="168"/>
      <c r="J180" s="174"/>
      <c r="K180" s="173"/>
    </row>
    <row r="181" spans="2:11" s="165" customFormat="1" x14ac:dyDescent="0.35">
      <c r="B181" s="171"/>
      <c r="C181" s="172"/>
      <c r="D181" s="171"/>
      <c r="E181" s="168"/>
      <c r="F181" s="168"/>
      <c r="G181" s="168"/>
      <c r="J181" s="174"/>
      <c r="K181" s="173"/>
    </row>
    <row r="182" spans="2:11" s="165" customFormat="1" x14ac:dyDescent="0.35">
      <c r="B182" s="171"/>
      <c r="C182" s="172"/>
      <c r="D182" s="171"/>
      <c r="E182" s="168"/>
      <c r="F182" s="168"/>
      <c r="G182" s="168"/>
      <c r="J182" s="174"/>
      <c r="K182" s="173"/>
    </row>
    <row r="183" spans="2:11" x14ac:dyDescent="0.35">
      <c r="B183" s="171"/>
      <c r="C183" s="172"/>
      <c r="D183" s="171"/>
      <c r="E183" s="168"/>
      <c r="F183" s="168"/>
    </row>
    <row r="184" spans="2:11" x14ac:dyDescent="0.35">
      <c r="B184" s="171"/>
      <c r="C184" s="172"/>
      <c r="D184" s="171"/>
      <c r="E184" s="168"/>
      <c r="F184" s="168"/>
    </row>
    <row r="185" spans="2:11" x14ac:dyDescent="0.35">
      <c r="B185" s="171"/>
      <c r="C185" s="172"/>
      <c r="D185" s="171"/>
      <c r="E185" s="168"/>
      <c r="F185" s="168"/>
    </row>
    <row r="186" spans="2:11" x14ac:dyDescent="0.35">
      <c r="B186" s="171"/>
      <c r="C186" s="172"/>
    </row>
    <row r="187" spans="2:11" x14ac:dyDescent="0.35">
      <c r="B187" s="171"/>
    </row>
  </sheetData>
  <mergeCells count="86">
    <mergeCell ref="H66:I66"/>
    <mergeCell ref="H67:I67"/>
    <mergeCell ref="L19:L23"/>
    <mergeCell ref="K19:K23"/>
    <mergeCell ref="J19:J23"/>
    <mergeCell ref="H25:I25"/>
    <mergeCell ref="H35:I35"/>
    <mergeCell ref="H40:I40"/>
    <mergeCell ref="H41:I41"/>
    <mergeCell ref="H54:I54"/>
    <mergeCell ref="H55:I55"/>
    <mergeCell ref="H56:I56"/>
    <mergeCell ref="H37:I37"/>
    <mergeCell ref="H38:I38"/>
    <mergeCell ref="J2:L2"/>
    <mergeCell ref="J3:L3"/>
    <mergeCell ref="H18:I18"/>
    <mergeCell ref="H47:I47"/>
    <mergeCell ref="H26:I26"/>
    <mergeCell ref="H27:I27"/>
    <mergeCell ref="H39:I39"/>
    <mergeCell ref="H33:I33"/>
    <mergeCell ref="C42:D42"/>
    <mergeCell ref="C43:D43"/>
    <mergeCell ref="B50:B57"/>
    <mergeCell ref="C49:D49"/>
    <mergeCell ref="H68:I68"/>
    <mergeCell ref="H48:I48"/>
    <mergeCell ref="H49:I49"/>
    <mergeCell ref="H50:I50"/>
    <mergeCell ref="H51:I51"/>
    <mergeCell ref="H57:I57"/>
    <mergeCell ref="H58:I58"/>
    <mergeCell ref="H52:I52"/>
    <mergeCell ref="H53:I53"/>
    <mergeCell ref="C59:C61"/>
    <mergeCell ref="C50:C56"/>
    <mergeCell ref="H65:I65"/>
    <mergeCell ref="H69:I69"/>
    <mergeCell ref="H59:I61"/>
    <mergeCell ref="H62:I62"/>
    <mergeCell ref="C41:D41"/>
    <mergeCell ref="C40:D40"/>
    <mergeCell ref="B62:D62"/>
    <mergeCell ref="B58:D58"/>
    <mergeCell ref="H46:I46"/>
    <mergeCell ref="B59:B61"/>
    <mergeCell ref="H42:I42"/>
    <mergeCell ref="H43:I43"/>
    <mergeCell ref="H44:I44"/>
    <mergeCell ref="H45:I45"/>
    <mergeCell ref="C57:D57"/>
    <mergeCell ref="B44:B49"/>
    <mergeCell ref="C44:C48"/>
    <mergeCell ref="E5:F5"/>
    <mergeCell ref="H34:I34"/>
    <mergeCell ref="H36:I36"/>
    <mergeCell ref="H28:I28"/>
    <mergeCell ref="H29:I29"/>
    <mergeCell ref="H30:I30"/>
    <mergeCell ref="H31:I31"/>
    <mergeCell ref="H32:I32"/>
    <mergeCell ref="D23:F23"/>
    <mergeCell ref="D28:F28"/>
    <mergeCell ref="C22:D22"/>
    <mergeCell ref="C23:C31"/>
    <mergeCell ref="E6:F6"/>
    <mergeCell ref="B11:D11"/>
    <mergeCell ref="D17:F17"/>
    <mergeCell ref="E7:F7"/>
    <mergeCell ref="B2:D2"/>
    <mergeCell ref="E2:F2"/>
    <mergeCell ref="D12:F12"/>
    <mergeCell ref="B9:H9"/>
    <mergeCell ref="E3:F3"/>
    <mergeCell ref="E4:F4"/>
    <mergeCell ref="B5:D5"/>
    <mergeCell ref="B4:D4"/>
    <mergeCell ref="H11:I11"/>
    <mergeCell ref="B3:D3"/>
    <mergeCell ref="H12:I12"/>
    <mergeCell ref="B12:B43"/>
    <mergeCell ref="C34:C36"/>
    <mergeCell ref="C37:C39"/>
    <mergeCell ref="C32:D32"/>
    <mergeCell ref="C12:C21"/>
  </mergeCells>
  <conditionalFormatting sqref="E58:F58">
    <cfRule type="cellIs" dxfId="107" priority="6" operator="equal">
      <formula>$J$58</formula>
    </cfRule>
  </conditionalFormatting>
  <conditionalFormatting sqref="J58 L58">
    <cfRule type="cellIs" dxfId="106" priority="5" operator="equal">
      <formula>$E$58</formula>
    </cfRule>
  </conditionalFormatting>
  <conditionalFormatting sqref="E62:F62">
    <cfRule type="cellIs" dxfId="105" priority="4" operator="equal">
      <formula>$J$62</formula>
    </cfRule>
  </conditionalFormatting>
  <conditionalFormatting sqref="J62 L62">
    <cfRule type="cellIs" dxfId="104" priority="3" operator="equal">
      <formula>$E$62</formula>
    </cfRule>
  </conditionalFormatting>
  <conditionalFormatting sqref="J68:K68">
    <cfRule type="cellIs" dxfId="103" priority="1" operator="greaterThan">
      <formula>0.6</formula>
    </cfRule>
    <cfRule type="cellIs" dxfId="102" priority="2" operator="greaterThan">
      <formula>0.6</formula>
    </cfRule>
  </conditionalFormatting>
  <dataValidations count="1">
    <dataValidation type="list" allowBlank="1" showInputMessage="1" showErrorMessage="1" sqref="K19 K44:K47 K13:K17 K36:K42 K49:K57 K25:K34" xr:uid="{00000000-0002-0000-0000-000000000000}">
      <formula1>$M$12:$O$12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8" scale="6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4A67-8A4B-437A-9729-DFB0BB7820B5}">
  <dimension ref="A2:M179"/>
  <sheetViews>
    <sheetView showGridLines="0" topLeftCell="C1" zoomScale="60" zoomScaleNormal="60" workbookViewId="0">
      <selection activeCell="C14" sqref="C14"/>
    </sheetView>
  </sheetViews>
  <sheetFormatPr baseColWidth="10" defaultColWidth="10.81640625" defaultRowHeight="21.5" x14ac:dyDescent="0.35"/>
  <cols>
    <col min="1" max="1" width="4.26953125" style="29" customWidth="1"/>
    <col min="2" max="2" width="159.54296875" style="41" customWidth="1"/>
    <col min="3" max="3" width="67" style="29" customWidth="1"/>
    <col min="4" max="4" width="118.1796875" style="29" customWidth="1"/>
    <col min="5" max="5" width="9.453125" style="29" customWidth="1"/>
    <col min="6" max="6" width="10.81640625" style="320"/>
    <col min="7" max="7" width="56.81640625" style="320" customWidth="1"/>
    <col min="8" max="8" width="10.81640625" style="320"/>
    <col min="9" max="9" width="10.81640625" style="29" customWidth="1"/>
    <col min="10" max="16384" width="10.81640625" style="29"/>
  </cols>
  <sheetData>
    <row r="2" spans="2:5" ht="18.5" x14ac:dyDescent="0.35">
      <c r="B2" s="40"/>
      <c r="C2" s="40"/>
    </row>
    <row r="3" spans="2:5" ht="18.5" x14ac:dyDescent="0.35">
      <c r="B3" s="40"/>
      <c r="C3" s="40"/>
    </row>
    <row r="4" spans="2:5" ht="18.5" x14ac:dyDescent="0.35">
      <c r="B4" s="40"/>
      <c r="C4" s="40"/>
      <c r="D4" s="35"/>
    </row>
    <row r="5" spans="2:5" ht="18.5" x14ac:dyDescent="0.35">
      <c r="B5" s="40"/>
      <c r="C5" s="40"/>
      <c r="D5" s="35"/>
    </row>
    <row r="6" spans="2:5" ht="18.5" x14ac:dyDescent="0.35">
      <c r="B6" s="40"/>
      <c r="C6" s="40"/>
      <c r="D6" s="35"/>
    </row>
    <row r="7" spans="2:5" x14ac:dyDescent="0.35">
      <c r="B7" s="40"/>
      <c r="C7" s="40"/>
      <c r="D7" s="77" t="s">
        <v>120</v>
      </c>
    </row>
    <row r="8" spans="2:5" ht="18.5" x14ac:dyDescent="0.35">
      <c r="B8" s="40"/>
      <c r="C8" s="40"/>
      <c r="D8" s="35"/>
    </row>
    <row r="9" spans="2:5" ht="31.5" customHeight="1" x14ac:dyDescent="0.35">
      <c r="B9" s="40"/>
      <c r="C9" s="40"/>
      <c r="D9" s="76" t="s">
        <v>413</v>
      </c>
    </row>
    <row r="10" spans="2:5" x14ac:dyDescent="0.35">
      <c r="B10" s="40"/>
      <c r="C10" s="40"/>
      <c r="D10" s="321" t="s">
        <v>314</v>
      </c>
    </row>
    <row r="11" spans="2:5" ht="24" x14ac:dyDescent="0.35">
      <c r="B11" s="40"/>
      <c r="C11" s="40"/>
      <c r="D11" s="78" t="s">
        <v>315</v>
      </c>
    </row>
    <row r="12" spans="2:5" ht="18.5" x14ac:dyDescent="0.35">
      <c r="B12" s="40"/>
      <c r="C12" s="40"/>
    </row>
    <row r="13" spans="2:5" ht="22" thickBot="1" x14ac:dyDescent="0.4">
      <c r="C13" s="41"/>
      <c r="D13" s="35"/>
      <c r="E13" s="31"/>
    </row>
    <row r="14" spans="2:5" ht="28" thickBot="1" x14ac:dyDescent="0.4">
      <c r="C14" s="41"/>
      <c r="D14" s="362" t="s">
        <v>76</v>
      </c>
      <c r="E14" s="31"/>
    </row>
    <row r="15" spans="2:5" x14ac:dyDescent="0.35">
      <c r="C15" s="41"/>
      <c r="D15" s="35"/>
      <c r="E15" s="31"/>
    </row>
    <row r="16" spans="2:5" ht="41.25" customHeight="1" x14ac:dyDescent="0.35">
      <c r="C16" s="41"/>
      <c r="D16" s="361" t="s">
        <v>77</v>
      </c>
      <c r="E16" s="31"/>
    </row>
    <row r="17" spans="3:7" x14ac:dyDescent="0.35">
      <c r="C17" s="41"/>
      <c r="D17" s="35"/>
      <c r="E17" s="31"/>
    </row>
    <row r="18" spans="3:7" ht="48" customHeight="1" x14ac:dyDescent="0.35">
      <c r="C18" s="41" t="s">
        <v>345</v>
      </c>
      <c r="D18" s="322" t="str">
        <f>IF('FORMULAIRE DIFFUSION'!C18="","",'FORMULAIRE DIFFUSION'!C18)</f>
        <v/>
      </c>
      <c r="E18" s="32" t="str">
        <f>IF(D18="","","P")</f>
        <v/>
      </c>
    </row>
    <row r="19" spans="3:7" x14ac:dyDescent="0.35">
      <c r="C19" s="41"/>
      <c r="D19" s="35"/>
      <c r="E19" s="31"/>
    </row>
    <row r="20" spans="3:7" ht="58.5" customHeight="1" x14ac:dyDescent="0.35">
      <c r="C20" s="41" t="s">
        <v>346</v>
      </c>
      <c r="D20" s="323" t="str">
        <f>IF('FORMULAIRE DIFFUSION'!C35="","",'FORMULAIRE DIFFUSION'!C35)</f>
        <v/>
      </c>
      <c r="E20" s="324" t="str">
        <f>IF(D20="","","P")</f>
        <v/>
      </c>
    </row>
    <row r="21" spans="3:7" x14ac:dyDescent="0.35">
      <c r="C21" s="41"/>
      <c r="D21" s="35"/>
      <c r="E21" s="31"/>
    </row>
    <row r="22" spans="3:7" ht="48" customHeight="1" x14ac:dyDescent="0.35">
      <c r="C22" s="41" t="s">
        <v>317</v>
      </c>
      <c r="D22" s="323" t="str">
        <f>IF('FORMULAIRE DIFFUSION'!C66="","",'FORMULAIRE DIFFUSION'!C66)</f>
        <v/>
      </c>
      <c r="E22" s="324" t="str">
        <f>IF(D22="","","P")</f>
        <v/>
      </c>
    </row>
    <row r="23" spans="3:7" x14ac:dyDescent="0.35">
      <c r="C23" s="41"/>
      <c r="D23" s="35"/>
      <c r="E23" s="31"/>
    </row>
    <row r="24" spans="3:7" ht="48" customHeight="1" x14ac:dyDescent="0.35">
      <c r="C24" s="41" t="s">
        <v>347</v>
      </c>
      <c r="D24" s="323" t="str">
        <f>G24</f>
        <v/>
      </c>
      <c r="E24" s="32" t="str">
        <f>IF(D24="","","P")</f>
        <v/>
      </c>
      <c r="G24" s="325" t="str">
        <f>IF('FORMULAIRE DIFFUSION'!G68="","",'FORMULAIRE DIFFUSION'!G68)</f>
        <v/>
      </c>
    </row>
    <row r="25" spans="3:7" x14ac:dyDescent="0.35">
      <c r="C25" s="41"/>
      <c r="D25" s="35"/>
      <c r="E25" s="31"/>
    </row>
    <row r="26" spans="3:7" ht="48" customHeight="1" x14ac:dyDescent="0.35">
      <c r="C26" s="41" t="s">
        <v>348</v>
      </c>
      <c r="D26" s="323" t="str">
        <f>G26</f>
        <v/>
      </c>
      <c r="E26" s="32" t="str">
        <f>IF(D26="","","P")</f>
        <v/>
      </c>
      <c r="F26" s="326"/>
      <c r="G26" s="327" t="str">
        <f>'FORMULAIRE DIFFUSION'!E110</f>
        <v/>
      </c>
    </row>
    <row r="27" spans="3:7" ht="32.5" customHeight="1" x14ac:dyDescent="0.35">
      <c r="C27" s="328"/>
      <c r="D27" s="329"/>
      <c r="E27" s="32" t="str">
        <f>IF(D27="","","P")</f>
        <v/>
      </c>
    </row>
    <row r="28" spans="3:7" ht="43" x14ac:dyDescent="0.35">
      <c r="C28" s="43" t="s">
        <v>349</v>
      </c>
      <c r="D28" s="330" t="str">
        <f>'FORMULAIRE DIFFUSION'!F112</f>
        <v/>
      </c>
      <c r="E28" s="32" t="str">
        <f>IF(D28="","","P")</f>
        <v/>
      </c>
      <c r="F28" s="331"/>
      <c r="G28" s="325" t="str">
        <f>'[1]FORMULAIRE RESIDENCE LABO'!E109</f>
        <v/>
      </c>
    </row>
    <row r="29" spans="3:7" ht="34" customHeight="1" x14ac:dyDescent="0.35">
      <c r="F29" s="332" t="str">
        <f>D28</f>
        <v/>
      </c>
    </row>
    <row r="30" spans="3:7" ht="38.15" customHeight="1" x14ac:dyDescent="0.35">
      <c r="C30" s="41" t="s">
        <v>319</v>
      </c>
      <c r="D30" s="330" t="str">
        <f>IF('FORMULAIRE DIFFUSION'!C78="","",'FORMULAIRE DIFFUSION'!C78)</f>
        <v/>
      </c>
      <c r="E30" s="32" t="str">
        <f>IF(D30="","","P")</f>
        <v/>
      </c>
      <c r="F30" s="332"/>
    </row>
    <row r="31" spans="3:7" x14ac:dyDescent="0.35">
      <c r="C31" s="41"/>
      <c r="D31" s="35"/>
      <c r="E31" s="31"/>
    </row>
    <row r="32" spans="3:7" ht="41.5" customHeight="1" x14ac:dyDescent="0.35">
      <c r="C32" s="43" t="s">
        <v>350</v>
      </c>
      <c r="D32" s="333" t="str">
        <f>IF('FORMULAIRE DIFFUSION'!C82="","",'FORMULAIRE DIFFUSION'!C82)</f>
        <v/>
      </c>
      <c r="E32" s="32" t="str">
        <f>IF(D32="","","P")</f>
        <v/>
      </c>
    </row>
    <row r="33" spans="3:5" x14ac:dyDescent="0.35">
      <c r="C33" s="41"/>
      <c r="D33" s="35"/>
      <c r="E33" s="31"/>
    </row>
    <row r="34" spans="3:5" ht="48" customHeight="1" x14ac:dyDescent="0.35">
      <c r="C34" s="43" t="s">
        <v>351</v>
      </c>
      <c r="D34" s="330" t="str">
        <f>IF('FORMULAIRE DIFFUSION'!C80="","",'FORMULAIRE DIFFUSION'!C80)</f>
        <v/>
      </c>
      <c r="E34" s="32" t="str">
        <f>IF(D34="","","P")</f>
        <v/>
      </c>
    </row>
    <row r="35" spans="3:5" x14ac:dyDescent="0.35">
      <c r="C35" s="41"/>
      <c r="D35" s="35"/>
      <c r="E35" s="31"/>
    </row>
    <row r="36" spans="3:5" ht="60.75" customHeight="1" x14ac:dyDescent="0.35">
      <c r="C36" s="43" t="s">
        <v>352</v>
      </c>
      <c r="D36" s="334"/>
      <c r="E36" s="32" t="str">
        <f>IF(D36="","","P")</f>
        <v/>
      </c>
    </row>
    <row r="37" spans="3:5" x14ac:dyDescent="0.35">
      <c r="C37" s="41"/>
      <c r="D37" s="35"/>
      <c r="E37" s="31"/>
    </row>
    <row r="38" spans="3:5" ht="48" customHeight="1" x14ac:dyDescent="0.35">
      <c r="C38" s="43" t="s">
        <v>342</v>
      </c>
      <c r="D38" s="68"/>
      <c r="E38" s="32" t="str">
        <f>IF(D38="","","P")</f>
        <v/>
      </c>
    </row>
    <row r="39" spans="3:5" x14ac:dyDescent="0.35">
      <c r="C39" s="41"/>
      <c r="D39" s="35"/>
      <c r="E39" s="31"/>
    </row>
    <row r="40" spans="3:5" ht="48" customHeight="1" x14ac:dyDescent="0.35">
      <c r="D40" s="335" t="s">
        <v>353</v>
      </c>
    </row>
    <row r="41" spans="3:5" x14ac:dyDescent="0.35">
      <c r="C41" s="41"/>
      <c r="D41" s="35"/>
      <c r="E41" s="31"/>
    </row>
    <row r="42" spans="3:5" ht="47.15" customHeight="1" x14ac:dyDescent="0.35">
      <c r="C42" s="43" t="s">
        <v>354</v>
      </c>
      <c r="D42" s="417"/>
      <c r="E42" s="32" t="str">
        <f>IF(D42="","","P")</f>
        <v/>
      </c>
    </row>
    <row r="43" spans="3:5" hidden="1" x14ac:dyDescent="0.35">
      <c r="C43" s="41"/>
      <c r="D43" s="35"/>
      <c r="E43" s="31"/>
    </row>
    <row r="44" spans="3:5" x14ac:dyDescent="0.35">
      <c r="C44" s="41"/>
      <c r="D44" s="35"/>
      <c r="E44" s="31"/>
    </row>
    <row r="45" spans="3:5" ht="45" customHeight="1" x14ac:dyDescent="0.35">
      <c r="C45" s="43" t="s">
        <v>355</v>
      </c>
      <c r="D45" s="66"/>
      <c r="E45" s="32" t="str">
        <f>IF(D45="","","P")</f>
        <v/>
      </c>
    </row>
    <row r="46" spans="3:5" x14ac:dyDescent="0.35">
      <c r="C46" s="41"/>
      <c r="D46" s="35"/>
      <c r="E46" s="31"/>
    </row>
    <row r="47" spans="3:5" ht="39.75" customHeight="1" x14ac:dyDescent="0.35">
      <c r="C47" s="41" t="s">
        <v>356</v>
      </c>
      <c r="D47" s="66"/>
      <c r="E47" s="32" t="str">
        <f>IF(D47="","","P")</f>
        <v/>
      </c>
    </row>
    <row r="48" spans="3:5" ht="21.75" customHeight="1" x14ac:dyDescent="0.35"/>
    <row r="49" spans="1:13" ht="44.25" customHeight="1" x14ac:dyDescent="0.35">
      <c r="C49" s="41" t="s">
        <v>357</v>
      </c>
      <c r="D49" s="66"/>
      <c r="E49" s="32" t="str">
        <f>IF(D49="","","P")</f>
        <v/>
      </c>
    </row>
    <row r="50" spans="1:13" ht="24" customHeight="1" x14ac:dyDescent="0.35"/>
    <row r="51" spans="1:13" ht="42.75" customHeight="1" x14ac:dyDescent="0.35">
      <c r="C51" s="46" t="s">
        <v>358</v>
      </c>
      <c r="D51" s="66"/>
      <c r="E51" s="32" t="str">
        <f>IF(D51="","","P")</f>
        <v/>
      </c>
    </row>
    <row r="52" spans="1:13" ht="25.5" customHeight="1" x14ac:dyDescent="0.35">
      <c r="C52" s="30"/>
    </row>
    <row r="53" spans="1:13" ht="37.5" customHeight="1" x14ac:dyDescent="0.35">
      <c r="C53" s="46" t="s">
        <v>359</v>
      </c>
      <c r="D53" s="64"/>
      <c r="E53" s="32" t="str">
        <f>IF(D53="","","P")</f>
        <v/>
      </c>
    </row>
    <row r="54" spans="1:13" ht="48" customHeight="1" x14ac:dyDescent="0.35"/>
    <row r="55" spans="1:13" ht="49.5" customHeight="1" x14ac:dyDescent="0.35">
      <c r="C55" s="43"/>
      <c r="D55" s="335" t="s">
        <v>360</v>
      </c>
      <c r="E55" s="32"/>
    </row>
    <row r="56" spans="1:13" x14ac:dyDescent="0.35">
      <c r="C56" s="41"/>
      <c r="D56" s="35"/>
      <c r="E56" s="31"/>
    </row>
    <row r="57" spans="1:13" ht="51" customHeight="1" x14ac:dyDescent="0.35">
      <c r="C57" s="41" t="s">
        <v>408</v>
      </c>
      <c r="D57" s="66"/>
      <c r="E57" s="32" t="str">
        <f>IF(D57="","","P")</f>
        <v/>
      </c>
    </row>
    <row r="58" spans="1:13" ht="21.75" customHeight="1" x14ac:dyDescent="0.35">
      <c r="C58" s="41"/>
      <c r="D58" s="35"/>
      <c r="E58" s="31"/>
    </row>
    <row r="59" spans="1:13" ht="49.5" customHeight="1" x14ac:dyDescent="0.35">
      <c r="C59" s="41" t="s">
        <v>361</v>
      </c>
      <c r="D59" s="64"/>
      <c r="E59" s="32" t="str">
        <f>IF(D59="","","P")</f>
        <v/>
      </c>
    </row>
    <row r="60" spans="1:13" ht="18" customHeight="1" x14ac:dyDescent="0.35">
      <c r="C60" s="41"/>
      <c r="D60" s="41"/>
      <c r="E60" s="32"/>
    </row>
    <row r="61" spans="1:13" s="320" customFormat="1" x14ac:dyDescent="0.35">
      <c r="A61" s="29"/>
      <c r="B61" s="41"/>
      <c r="C61" s="41"/>
      <c r="D61" s="35"/>
      <c r="E61" s="31"/>
      <c r="I61" s="29"/>
      <c r="J61" s="29"/>
      <c r="K61" s="29"/>
      <c r="L61" s="29"/>
      <c r="M61" s="29"/>
    </row>
    <row r="62" spans="1:13" s="320" customFormat="1" ht="60.65" customHeight="1" x14ac:dyDescent="0.35">
      <c r="A62" s="29"/>
      <c r="B62" s="41"/>
      <c r="C62" s="41"/>
      <c r="D62" s="336" t="s">
        <v>320</v>
      </c>
      <c r="E62" s="29"/>
      <c r="I62" s="29"/>
      <c r="J62" s="29"/>
      <c r="K62" s="29"/>
      <c r="L62" s="29"/>
      <c r="M62" s="29"/>
    </row>
    <row r="63" spans="1:13" s="320" customFormat="1" x14ac:dyDescent="0.35">
      <c r="A63" s="29"/>
      <c r="B63" s="41"/>
      <c r="C63" s="41"/>
      <c r="D63" s="35"/>
      <c r="E63" s="31"/>
      <c r="I63" s="29"/>
      <c r="J63" s="29"/>
      <c r="K63" s="29"/>
      <c r="L63" s="29"/>
      <c r="M63" s="29"/>
    </row>
    <row r="64" spans="1:13" ht="46.5" customHeight="1" x14ac:dyDescent="0.35">
      <c r="C64" s="41" t="s">
        <v>321</v>
      </c>
      <c r="D64" s="66"/>
      <c r="E64" s="32" t="str">
        <f>IF(D64="","","P")</f>
        <v/>
      </c>
    </row>
    <row r="65" spans="3:9" x14ac:dyDescent="0.35">
      <c r="C65" s="41"/>
      <c r="D65" s="35"/>
    </row>
    <row r="66" spans="3:9" ht="48" customHeight="1" x14ac:dyDescent="0.35">
      <c r="C66" s="41" t="s">
        <v>322</v>
      </c>
      <c r="D66" s="66"/>
      <c r="E66" s="32" t="str">
        <f>IF(D66="","","P")</f>
        <v/>
      </c>
      <c r="G66" s="325"/>
    </row>
    <row r="67" spans="3:9" x14ac:dyDescent="0.35">
      <c r="C67" s="41"/>
      <c r="D67" s="37"/>
      <c r="F67" s="326"/>
      <c r="G67" s="326"/>
    </row>
    <row r="68" spans="3:9" ht="80.150000000000006" customHeight="1" x14ac:dyDescent="0.35">
      <c r="C68" s="43" t="s">
        <v>362</v>
      </c>
      <c r="D68" s="66"/>
      <c r="E68" s="32" t="str">
        <f>IF(D68="","","P")</f>
        <v/>
      </c>
      <c r="H68" s="325"/>
      <c r="I68" s="57"/>
    </row>
    <row r="69" spans="3:9" x14ac:dyDescent="0.35">
      <c r="F69" s="325"/>
      <c r="G69" s="325"/>
    </row>
    <row r="70" spans="3:9" ht="0.75" customHeight="1" x14ac:dyDescent="0.35">
      <c r="F70" s="325"/>
      <c r="G70" s="325"/>
    </row>
    <row r="71" spans="3:9" ht="48" customHeight="1" x14ac:dyDescent="0.35">
      <c r="C71" s="41" t="s">
        <v>323</v>
      </c>
      <c r="D71" s="66"/>
      <c r="E71" s="32" t="str">
        <f>IF(D71="","","P")</f>
        <v/>
      </c>
      <c r="F71" s="325"/>
      <c r="G71" s="325"/>
    </row>
    <row r="72" spans="3:9" x14ac:dyDescent="0.35">
      <c r="C72" s="43"/>
      <c r="D72" s="60"/>
      <c r="F72" s="325"/>
      <c r="G72" s="325"/>
    </row>
    <row r="73" spans="3:9" ht="48" customHeight="1" x14ac:dyDescent="0.35">
      <c r="C73" s="41" t="s">
        <v>324</v>
      </c>
      <c r="D73" s="66"/>
      <c r="E73" s="32" t="str">
        <f>IF(D73="","","P")</f>
        <v/>
      </c>
      <c r="F73" s="327"/>
      <c r="G73" s="325"/>
    </row>
    <row r="74" spans="3:9" x14ac:dyDescent="0.35">
      <c r="C74" s="41"/>
      <c r="D74" s="35"/>
      <c r="F74" s="327" t="b">
        <f>IF(D66=H81,"M",IF(D66=H78,"H",IF(D66=H79,"F",IF(D66=H80,"NG"))))</f>
        <v>0</v>
      </c>
      <c r="G74" s="325"/>
    </row>
    <row r="75" spans="3:9" ht="48" customHeight="1" x14ac:dyDescent="0.35">
      <c r="C75" s="41" t="s">
        <v>325</v>
      </c>
      <c r="D75" s="66"/>
      <c r="E75" s="32" t="str">
        <f>IF(D75="","","P")</f>
        <v/>
      </c>
      <c r="F75" s="327"/>
      <c r="G75" s="325"/>
      <c r="H75" s="325"/>
      <c r="I75" s="57"/>
    </row>
    <row r="76" spans="3:9" ht="31.5" customHeight="1" x14ac:dyDescent="0.35">
      <c r="F76" s="325"/>
      <c r="G76" s="325"/>
      <c r="H76" s="325"/>
      <c r="I76" s="57"/>
    </row>
    <row r="77" spans="3:9" ht="29.25" customHeight="1" x14ac:dyDescent="0.35">
      <c r="C77" s="55"/>
      <c r="D77" s="337" t="s">
        <v>114</v>
      </c>
      <c r="E77" s="31"/>
      <c r="G77" s="338"/>
      <c r="H77" s="325"/>
      <c r="I77" s="57"/>
    </row>
    <row r="78" spans="3:9" ht="23.25" customHeight="1" x14ac:dyDescent="0.35">
      <c r="C78" s="339"/>
      <c r="D78" s="340"/>
      <c r="E78" s="31"/>
      <c r="H78" s="325" t="s">
        <v>106</v>
      </c>
      <c r="I78" s="57"/>
    </row>
    <row r="79" spans="3:9" ht="47.5" customHeight="1" x14ac:dyDescent="0.35">
      <c r="C79" s="41" t="s">
        <v>326</v>
      </c>
      <c r="D79" s="341" t="str">
        <f>IF('FORMULAIRE DIFFUSION'!C166="","",'FORMULAIRE DIFFUSION'!C166)</f>
        <v/>
      </c>
      <c r="E79" s="32" t="str">
        <f>IF(D79="","","P")</f>
        <v/>
      </c>
      <c r="H79" s="325" t="s">
        <v>105</v>
      </c>
      <c r="I79" s="57"/>
    </row>
    <row r="80" spans="3:9" x14ac:dyDescent="0.35">
      <c r="C80" s="46"/>
      <c r="D80" s="342"/>
      <c r="H80" s="325" t="s">
        <v>107</v>
      </c>
      <c r="I80" s="57"/>
    </row>
    <row r="81" spans="3:9" ht="44.15" customHeight="1" x14ac:dyDescent="0.35">
      <c r="C81" s="41" t="s">
        <v>327</v>
      </c>
      <c r="D81" s="343"/>
      <c r="E81" s="32" t="str">
        <f>IF(D81="","","P")</f>
        <v/>
      </c>
      <c r="H81" s="325" t="s">
        <v>127</v>
      </c>
      <c r="I81" s="57"/>
    </row>
    <row r="82" spans="3:9" ht="24.5" x14ac:dyDescent="0.35">
      <c r="C82" s="41"/>
      <c r="D82" s="342"/>
      <c r="E82" s="32"/>
      <c r="F82" s="344"/>
      <c r="H82" s="325"/>
      <c r="I82" s="57"/>
    </row>
    <row r="83" spans="3:9" ht="37" customHeight="1" x14ac:dyDescent="0.35">
      <c r="C83" s="41" t="s">
        <v>328</v>
      </c>
      <c r="D83" s="345" t="str">
        <f>IF('FORMULAIRE DIFFUSION'!C164="","",'FORMULAIRE DIFFUSION'!C164)</f>
        <v/>
      </c>
      <c r="E83" s="32" t="str">
        <f>IF(D83="","","P")</f>
        <v/>
      </c>
    </row>
    <row r="84" spans="3:9" ht="24.5" x14ac:dyDescent="0.35">
      <c r="D84" s="346"/>
      <c r="E84" s="32"/>
    </row>
    <row r="85" spans="3:9" ht="44.5" customHeight="1" x14ac:dyDescent="0.35">
      <c r="C85" s="41" t="s">
        <v>329</v>
      </c>
      <c r="D85" s="347"/>
      <c r="E85" s="32" t="str">
        <f>IF(D85="","","P")</f>
        <v/>
      </c>
    </row>
    <row r="86" spans="3:9" x14ac:dyDescent="0.35">
      <c r="E86" s="31"/>
    </row>
    <row r="87" spans="3:9" ht="9" customHeight="1" x14ac:dyDescent="0.35">
      <c r="E87" s="31"/>
    </row>
    <row r="88" spans="3:9" ht="48" customHeight="1" x14ac:dyDescent="0.35">
      <c r="C88" s="41" t="s">
        <v>330</v>
      </c>
      <c r="D88" s="348" t="e">
        <f>D85/D81</f>
        <v>#DIV/0!</v>
      </c>
      <c r="E88" s="32" t="e">
        <f>IF(D88="","","P")</f>
        <v>#DIV/0!</v>
      </c>
    </row>
    <row r="89" spans="3:9" x14ac:dyDescent="0.35">
      <c r="C89" s="30"/>
      <c r="D89" s="30"/>
      <c r="E89" s="31"/>
    </row>
    <row r="90" spans="3:9" ht="48.65" customHeight="1" x14ac:dyDescent="0.6">
      <c r="D90" s="349" t="s">
        <v>331</v>
      </c>
      <c r="E90" s="31"/>
    </row>
    <row r="91" spans="3:9" ht="24.5" x14ac:dyDescent="0.35">
      <c r="C91" s="41"/>
      <c r="D91" s="35"/>
      <c r="E91" s="32"/>
    </row>
    <row r="92" spans="3:9" ht="52.5" customHeight="1" x14ac:dyDescent="0.35">
      <c r="C92" s="41"/>
      <c r="D92" s="350" t="s">
        <v>332</v>
      </c>
      <c r="E92" s="31"/>
    </row>
    <row r="93" spans="3:9" ht="24.5" x14ac:dyDescent="0.35">
      <c r="C93" s="41"/>
      <c r="D93" s="35"/>
      <c r="E93" s="32"/>
    </row>
    <row r="94" spans="3:9" ht="33" customHeight="1" x14ac:dyDescent="0.35">
      <c r="C94" s="41" t="s">
        <v>333</v>
      </c>
      <c r="D94" s="64"/>
      <c r="E94" s="32" t="str">
        <f>IF(D94="","","P")</f>
        <v/>
      </c>
    </row>
    <row r="95" spans="3:9" x14ac:dyDescent="0.35">
      <c r="C95" s="46"/>
      <c r="D95" s="37"/>
      <c r="E95" s="31"/>
    </row>
    <row r="96" spans="3:9" ht="36.75" customHeight="1" x14ac:dyDescent="0.35">
      <c r="C96" s="41" t="s">
        <v>334</v>
      </c>
      <c r="D96" s="64"/>
      <c r="E96" s="32" t="str">
        <f>IF(D96="","","P")</f>
        <v/>
      </c>
    </row>
    <row r="97" spans="1:13" ht="24.5" x14ac:dyDescent="0.35">
      <c r="C97" s="41"/>
      <c r="D97" s="37"/>
      <c r="E97" s="32"/>
      <c r="H97" s="331"/>
      <c r="I97" s="30"/>
      <c r="J97" s="30"/>
      <c r="K97" s="30"/>
      <c r="L97" s="30"/>
      <c r="M97" s="30"/>
    </row>
    <row r="98" spans="1:13" ht="36.75" customHeight="1" x14ac:dyDescent="0.35">
      <c r="C98" s="41" t="s">
        <v>335</v>
      </c>
      <c r="D98" s="64"/>
      <c r="E98" s="32" t="str">
        <f>IF(D98="","","P")</f>
        <v/>
      </c>
      <c r="G98" s="325">
        <f>D94+D96+D98</f>
        <v>0</v>
      </c>
    </row>
    <row r="99" spans="1:13" ht="24.5" x14ac:dyDescent="0.35">
      <c r="E99" s="32"/>
    </row>
    <row r="100" spans="1:13" ht="42" customHeight="1" x14ac:dyDescent="0.35">
      <c r="C100" s="351" t="s">
        <v>336</v>
      </c>
      <c r="D100" s="353">
        <f>IF(ISERROR(G98),"0",G98)</f>
        <v>0</v>
      </c>
      <c r="E100" s="32" t="str">
        <f>IF(D100="","","P")</f>
        <v>P</v>
      </c>
      <c r="G100" s="320" t="str">
        <f>IF(D100='FORMULAIRE DIFFUSION'!C128,"","Différent prévisionnel")</f>
        <v/>
      </c>
    </row>
    <row r="101" spans="1:13" ht="23.5" customHeight="1" x14ac:dyDescent="0.35">
      <c r="E101" s="31"/>
    </row>
    <row r="102" spans="1:13" ht="13.5" customHeight="1" x14ac:dyDescent="0.35">
      <c r="E102" s="32"/>
    </row>
    <row r="103" spans="1:13" ht="51" customHeight="1" x14ac:dyDescent="0.35">
      <c r="D103" s="350" t="s">
        <v>337</v>
      </c>
      <c r="E103" s="31"/>
    </row>
    <row r="104" spans="1:13" x14ac:dyDescent="0.35">
      <c r="E104" s="31"/>
    </row>
    <row r="105" spans="1:13" ht="40" customHeight="1" x14ac:dyDescent="0.35">
      <c r="C105" s="41" t="s">
        <v>333</v>
      </c>
      <c r="D105" s="64"/>
      <c r="E105" s="32" t="str">
        <f>IF(D105="","","P")</f>
        <v/>
      </c>
    </row>
    <row r="106" spans="1:13" ht="24.5" x14ac:dyDescent="0.35">
      <c r="C106" s="46"/>
      <c r="D106" s="37"/>
      <c r="E106" s="32"/>
    </row>
    <row r="107" spans="1:13" ht="36.75" customHeight="1" x14ac:dyDescent="0.35">
      <c r="C107" s="41" t="s">
        <v>334</v>
      </c>
      <c r="D107" s="64"/>
      <c r="E107" s="32" t="str">
        <f>IF(D107="","","P")</f>
        <v/>
      </c>
    </row>
    <row r="108" spans="1:13" x14ac:dyDescent="0.35">
      <c r="C108" s="41"/>
      <c r="D108" s="37"/>
    </row>
    <row r="109" spans="1:13" ht="38.25" customHeight="1" x14ac:dyDescent="0.35">
      <c r="C109" s="41" t="s">
        <v>335</v>
      </c>
      <c r="D109" s="64"/>
      <c r="E109" s="32" t="str">
        <f>IF(D109="","","P")</f>
        <v/>
      </c>
      <c r="G109" s="325">
        <f>D105+D107+D109</f>
        <v>0</v>
      </c>
    </row>
    <row r="111" spans="1:13" s="320" customFormat="1" ht="10.5" customHeight="1" x14ac:dyDescent="0.35">
      <c r="A111" s="29"/>
      <c r="B111" s="41"/>
      <c r="C111" s="29"/>
      <c r="D111" s="29"/>
      <c r="E111" s="29"/>
      <c r="I111" s="29"/>
      <c r="J111" s="29"/>
      <c r="K111" s="29"/>
      <c r="L111" s="29"/>
      <c r="M111" s="29"/>
    </row>
    <row r="112" spans="1:13" s="320" customFormat="1" ht="40.5" customHeight="1" x14ac:dyDescent="0.35">
      <c r="A112" s="29"/>
      <c r="B112" s="41"/>
      <c r="C112" s="352" t="s">
        <v>336</v>
      </c>
      <c r="D112" s="353">
        <f>IF(ISERROR(G109),"0",G109)</f>
        <v>0</v>
      </c>
      <c r="E112" s="32" t="str">
        <f>IF(D112="","","P")</f>
        <v>P</v>
      </c>
      <c r="G112" s="320" t="str">
        <f>IF(D112='FORMULAIRE DIFFUSION'!C138,"","Différent prévisionnel")</f>
        <v/>
      </c>
      <c r="I112" s="29"/>
      <c r="J112" s="29"/>
      <c r="K112" s="29"/>
      <c r="L112" s="29"/>
      <c r="M112" s="29"/>
    </row>
    <row r="114" spans="1:13" s="320" customFormat="1" ht="48" customHeight="1" x14ac:dyDescent="0.35">
      <c r="A114" s="29"/>
      <c r="B114" s="41"/>
      <c r="C114" s="339"/>
      <c r="D114" s="350" t="s">
        <v>338</v>
      </c>
      <c r="E114" s="32"/>
      <c r="I114" s="29"/>
      <c r="J114" s="29"/>
      <c r="K114" s="29"/>
      <c r="L114" s="29"/>
      <c r="M114" s="29"/>
    </row>
    <row r="115" spans="1:13" s="320" customFormat="1" x14ac:dyDescent="0.35">
      <c r="A115" s="29"/>
      <c r="B115" s="41"/>
      <c r="C115" s="339"/>
      <c r="D115" s="354"/>
      <c r="E115" s="31"/>
      <c r="I115" s="29"/>
      <c r="J115" s="29"/>
      <c r="K115" s="29"/>
      <c r="L115" s="29"/>
      <c r="M115" s="29"/>
    </row>
    <row r="116" spans="1:13" s="320" customFormat="1" ht="34.5" customHeight="1" x14ac:dyDescent="0.35">
      <c r="A116" s="29"/>
      <c r="B116" s="41"/>
      <c r="C116" s="41" t="s">
        <v>333</v>
      </c>
      <c r="D116" s="64"/>
      <c r="E116" s="32" t="str">
        <f>IF(D116="","","P")</f>
        <v/>
      </c>
      <c r="I116" s="29"/>
      <c r="J116" s="29"/>
      <c r="K116" s="29"/>
      <c r="L116" s="29"/>
      <c r="M116" s="29"/>
    </row>
    <row r="118" spans="1:13" s="320" customFormat="1" ht="35.25" customHeight="1" x14ac:dyDescent="0.35">
      <c r="A118" s="29"/>
      <c r="B118" s="41"/>
      <c r="C118" s="41" t="s">
        <v>334</v>
      </c>
      <c r="D118" s="64"/>
      <c r="E118" s="32" t="str">
        <f>IF(D118="","","P")</f>
        <v/>
      </c>
      <c r="I118" s="29"/>
      <c r="J118" s="29"/>
      <c r="K118" s="29"/>
      <c r="L118" s="29"/>
      <c r="M118" s="29"/>
    </row>
    <row r="119" spans="1:13" s="320" customFormat="1" x14ac:dyDescent="0.35">
      <c r="A119" s="29"/>
      <c r="B119" s="41"/>
      <c r="C119" s="41"/>
      <c r="D119" s="37"/>
      <c r="E119" s="29"/>
      <c r="I119" s="29"/>
      <c r="J119" s="29"/>
      <c r="K119" s="29"/>
      <c r="L119" s="29"/>
      <c r="M119" s="29"/>
    </row>
    <row r="120" spans="1:13" s="320" customFormat="1" ht="38.25" customHeight="1" x14ac:dyDescent="0.35">
      <c r="A120" s="29"/>
      <c r="B120" s="41"/>
      <c r="C120" s="41" t="s">
        <v>335</v>
      </c>
      <c r="D120" s="64"/>
      <c r="E120" s="32" t="str">
        <f>IF(D120="","","P")</f>
        <v/>
      </c>
      <c r="G120" s="325">
        <f>D116+D118+D120</f>
        <v>0</v>
      </c>
      <c r="I120" s="29"/>
      <c r="J120" s="29"/>
      <c r="K120" s="29"/>
      <c r="L120" s="29"/>
      <c r="M120" s="29"/>
    </row>
    <row r="121" spans="1:13" s="320" customFormat="1" x14ac:dyDescent="0.35">
      <c r="A121" s="29"/>
      <c r="B121" s="41"/>
      <c r="C121" s="46"/>
      <c r="D121" s="37"/>
      <c r="E121" s="31"/>
      <c r="I121" s="29"/>
      <c r="J121" s="29"/>
      <c r="K121" s="29"/>
      <c r="L121" s="29"/>
      <c r="M121" s="29"/>
    </row>
    <row r="122" spans="1:13" s="320" customFormat="1" ht="36.75" customHeight="1" x14ac:dyDescent="0.35">
      <c r="A122" s="29"/>
      <c r="B122" s="41"/>
      <c r="C122" s="355" t="s">
        <v>336</v>
      </c>
      <c r="D122" s="356">
        <f>IF(ISERROR(G120),"0",G120)</f>
        <v>0</v>
      </c>
      <c r="E122" s="32" t="str">
        <f>IF(D122="","","P")</f>
        <v>P</v>
      </c>
      <c r="G122" s="320" t="str">
        <f>IF(D122='FORMULAIRE DIFFUSION'!C148,"","Différent prévisionnel")</f>
        <v/>
      </c>
      <c r="I122" s="29"/>
      <c r="J122" s="29"/>
      <c r="K122" s="29"/>
      <c r="L122" s="29"/>
      <c r="M122" s="29"/>
    </row>
    <row r="123" spans="1:13" s="320" customFormat="1" ht="37" customHeight="1" x14ac:dyDescent="0.35">
      <c r="A123" s="29"/>
      <c r="B123" s="41"/>
      <c r="C123" s="29"/>
      <c r="D123" s="29"/>
      <c r="E123" s="29"/>
      <c r="I123" s="29"/>
      <c r="J123" s="29"/>
      <c r="K123" s="29"/>
      <c r="L123" s="29"/>
      <c r="M123" s="29"/>
    </row>
    <row r="124" spans="1:13" s="320" customFormat="1" ht="50.25" customHeight="1" x14ac:dyDescent="0.35">
      <c r="A124" s="29"/>
      <c r="B124" s="41"/>
      <c r="C124" s="29"/>
      <c r="D124" s="350" t="s">
        <v>339</v>
      </c>
      <c r="E124" s="29"/>
      <c r="I124" s="29"/>
      <c r="J124" s="29"/>
      <c r="K124" s="29"/>
      <c r="L124" s="29"/>
      <c r="M124" s="29"/>
    </row>
    <row r="125" spans="1:13" s="320" customFormat="1" ht="15" customHeight="1" x14ac:dyDescent="0.35">
      <c r="A125" s="29"/>
      <c r="B125" s="41"/>
      <c r="C125" s="29"/>
      <c r="D125" s="29"/>
      <c r="E125" s="31"/>
      <c r="I125" s="29"/>
      <c r="J125" s="29"/>
      <c r="K125" s="29"/>
      <c r="L125" s="29"/>
      <c r="M125" s="29"/>
    </row>
    <row r="126" spans="1:13" ht="36" customHeight="1" x14ac:dyDescent="0.35">
      <c r="C126" s="41" t="s">
        <v>333</v>
      </c>
      <c r="D126" s="64"/>
      <c r="E126" s="32" t="str">
        <f>IF(D126="","","P")</f>
        <v/>
      </c>
    </row>
    <row r="127" spans="1:13" ht="20.25" customHeight="1" x14ac:dyDescent="0.35">
      <c r="E127" s="31"/>
    </row>
    <row r="128" spans="1:13" ht="37.5" customHeight="1" x14ac:dyDescent="0.35">
      <c r="C128" s="41" t="s">
        <v>334</v>
      </c>
      <c r="D128" s="64"/>
      <c r="E128" s="32" t="str">
        <f>IF(D128="","","P")</f>
        <v/>
      </c>
      <c r="F128" s="332"/>
      <c r="G128" s="332"/>
    </row>
    <row r="129" spans="2:13" ht="21.75" customHeight="1" x14ac:dyDescent="0.35">
      <c r="E129" s="31"/>
      <c r="F129" s="332"/>
      <c r="G129" s="332"/>
    </row>
    <row r="130" spans="2:13" ht="39" customHeight="1" x14ac:dyDescent="0.35">
      <c r="C130" s="41" t="s">
        <v>335</v>
      </c>
      <c r="D130" s="64"/>
      <c r="E130" s="32" t="str">
        <f>IF(D130="","","P")</f>
        <v/>
      </c>
      <c r="F130" s="357"/>
      <c r="G130" s="358">
        <f>D126+D128+D130</f>
        <v>0</v>
      </c>
    </row>
    <row r="131" spans="2:13" s="30" customFormat="1" ht="30.75" customHeight="1" x14ac:dyDescent="0.35">
      <c r="B131" s="41"/>
      <c r="C131" s="29"/>
      <c r="D131" s="29"/>
      <c r="E131" s="359"/>
      <c r="F131" s="332"/>
      <c r="G131" s="332"/>
      <c r="H131" s="320"/>
      <c r="I131" s="29"/>
      <c r="J131" s="29"/>
      <c r="K131" s="29"/>
      <c r="L131" s="29"/>
      <c r="M131" s="29"/>
    </row>
    <row r="132" spans="2:13" ht="37" customHeight="1" x14ac:dyDescent="0.35">
      <c r="C132" s="355" t="s">
        <v>336</v>
      </c>
      <c r="D132" s="356">
        <f>IF(ISERROR(G130),"0",G130)</f>
        <v>0</v>
      </c>
      <c r="E132" s="32" t="str">
        <f>IF(D132="","","P")</f>
        <v>P</v>
      </c>
      <c r="F132" s="332"/>
      <c r="G132" s="332" t="str">
        <f>IF(D132='FORMULAIRE DIFFUSION'!C158,"","Différent prévisionnel")</f>
        <v/>
      </c>
    </row>
    <row r="133" spans="2:13" ht="25.5" customHeight="1" x14ac:dyDescent="0.35">
      <c r="C133" s="419"/>
    </row>
    <row r="134" spans="2:13" ht="42" customHeight="1" x14ac:dyDescent="0.35">
      <c r="C134" s="425" t="s">
        <v>410</v>
      </c>
      <c r="D134" s="420">
        <f>SUM(D100+D112+D122+D132)</f>
        <v>0</v>
      </c>
      <c r="E134" s="32" t="str">
        <f>IF(D134="","","P")</f>
        <v>P</v>
      </c>
      <c r="G134" s="320" t="str">
        <f>IF(D134='FORMULAIRE DIFFUSION'!C160,"","Différent prévisionnel")</f>
        <v/>
      </c>
    </row>
    <row r="135" spans="2:13" ht="25.5" customHeight="1" x14ac:dyDescent="0.35">
      <c r="C135" s="419"/>
    </row>
    <row r="136" spans="2:13" ht="52.5" customHeight="1" x14ac:dyDescent="0.35">
      <c r="C136" s="47" t="s">
        <v>340</v>
      </c>
      <c r="D136" s="360"/>
      <c r="E136" s="32" t="str">
        <f>IF(D136="","","P")</f>
        <v/>
      </c>
    </row>
    <row r="137" spans="2:13" ht="31.5" customHeight="1" x14ac:dyDescent="0.35"/>
    <row r="138" spans="2:13" ht="35.15" customHeight="1" x14ac:dyDescent="0.35"/>
    <row r="140" spans="2:13" ht="39.65" customHeight="1" x14ac:dyDescent="0.35"/>
    <row r="142" spans="2:13" ht="35.15" customHeight="1" x14ac:dyDescent="0.35"/>
    <row r="144" spans="2:13" ht="35.15" customHeight="1" x14ac:dyDescent="0.35"/>
    <row r="146" ht="35.15" customHeight="1" x14ac:dyDescent="0.35"/>
    <row r="148" ht="35.15" customHeight="1" x14ac:dyDescent="0.35"/>
    <row r="150" ht="26.15" customHeight="1" x14ac:dyDescent="0.35"/>
    <row r="151" ht="26.15" customHeight="1" x14ac:dyDescent="0.35"/>
    <row r="152" ht="35.15" customHeight="1" x14ac:dyDescent="0.35"/>
    <row r="154" ht="35.15" customHeight="1" x14ac:dyDescent="0.35"/>
    <row r="156" ht="35.15" customHeight="1" x14ac:dyDescent="0.35"/>
    <row r="158" ht="35.15" customHeight="1" x14ac:dyDescent="0.35"/>
    <row r="160" ht="40" customHeight="1" x14ac:dyDescent="0.35"/>
    <row r="162" spans="1:13" ht="34.5" customHeight="1" x14ac:dyDescent="0.35"/>
    <row r="164" spans="1:13" ht="35.15" customHeight="1" x14ac:dyDescent="0.35"/>
    <row r="166" spans="1:13" ht="35.15" customHeight="1" x14ac:dyDescent="0.35"/>
    <row r="168" spans="1:13" ht="35.15" customHeight="1" x14ac:dyDescent="0.35"/>
    <row r="172" spans="1:13" ht="48" customHeight="1" x14ac:dyDescent="0.35">
      <c r="B172" s="47"/>
    </row>
    <row r="173" spans="1:13" x14ac:dyDescent="0.35">
      <c r="B173" s="48"/>
    </row>
    <row r="174" spans="1:13" ht="48" customHeight="1" x14ac:dyDescent="0.35">
      <c r="B174" s="47"/>
    </row>
    <row r="175" spans="1:13" x14ac:dyDescent="0.35">
      <c r="B175" s="48"/>
    </row>
    <row r="176" spans="1:13" s="320" customFormat="1" ht="63" customHeight="1" x14ac:dyDescent="0.35">
      <c r="A176" s="29"/>
      <c r="B176" s="47"/>
      <c r="C176" s="29"/>
      <c r="D176" s="29"/>
      <c r="E176" s="29"/>
      <c r="I176" s="29"/>
      <c r="J176" s="29"/>
      <c r="K176" s="29"/>
      <c r="L176" s="29"/>
      <c r="M176" s="29"/>
    </row>
    <row r="178" spans="1:13" s="320" customFormat="1" ht="55" customHeight="1" x14ac:dyDescent="0.35">
      <c r="A178" s="29"/>
      <c r="B178" s="41"/>
      <c r="C178" s="29"/>
      <c r="D178" s="29"/>
      <c r="E178" s="29"/>
      <c r="I178" s="29"/>
      <c r="J178" s="29"/>
      <c r="K178" s="29"/>
      <c r="L178" s="29"/>
      <c r="M178" s="29"/>
    </row>
    <row r="179" spans="1:13" s="320" customFormat="1" x14ac:dyDescent="0.35">
      <c r="A179" s="29"/>
      <c r="B179" s="41"/>
      <c r="C179" s="41"/>
      <c r="D179" s="35"/>
      <c r="E179" s="31"/>
      <c r="I179" s="29"/>
      <c r="J179" s="29"/>
      <c r="K179" s="29"/>
      <c r="L179" s="29"/>
      <c r="M179" s="29"/>
    </row>
  </sheetData>
  <conditionalFormatting sqref="D64 D66 D68 D28">
    <cfRule type="expression" dxfId="101" priority="95">
      <formula>E28="P"</formula>
    </cfRule>
  </conditionalFormatting>
  <conditionalFormatting sqref="E64 E30 E28">
    <cfRule type="cellIs" dxfId="100" priority="94" operator="equal">
      <formula>"P"</formula>
    </cfRule>
  </conditionalFormatting>
  <conditionalFormatting sqref="E30">
    <cfRule type="cellIs" dxfId="99" priority="42" operator="equal">
      <formula>"P"</formula>
    </cfRule>
  </conditionalFormatting>
  <conditionalFormatting sqref="D18">
    <cfRule type="expression" dxfId="98" priority="93">
      <formula>E18="P"</formula>
    </cfRule>
  </conditionalFormatting>
  <conditionalFormatting sqref="E20">
    <cfRule type="cellIs" dxfId="97" priority="92" operator="equal">
      <formula>"P"</formula>
    </cfRule>
  </conditionalFormatting>
  <conditionalFormatting sqref="D20">
    <cfRule type="expression" dxfId="96" priority="91">
      <formula>E20="P"</formula>
    </cfRule>
  </conditionalFormatting>
  <conditionalFormatting sqref="E22">
    <cfRule type="cellIs" dxfId="95" priority="90" operator="equal">
      <formula>"P"</formula>
    </cfRule>
  </conditionalFormatting>
  <conditionalFormatting sqref="D22">
    <cfRule type="expression" dxfId="94" priority="89">
      <formula>E22="P"</formula>
    </cfRule>
  </conditionalFormatting>
  <conditionalFormatting sqref="E24">
    <cfRule type="cellIs" dxfId="93" priority="88" operator="equal">
      <formula>"P"</formula>
    </cfRule>
  </conditionalFormatting>
  <conditionalFormatting sqref="D24">
    <cfRule type="expression" dxfId="92" priority="87">
      <formula>E24="P"</formula>
    </cfRule>
  </conditionalFormatting>
  <conditionalFormatting sqref="E27">
    <cfRule type="cellIs" dxfId="91" priority="86" operator="equal">
      <formula>"P"</formula>
    </cfRule>
  </conditionalFormatting>
  <conditionalFormatting sqref="D27">
    <cfRule type="expression" dxfId="90" priority="85">
      <formula>E27="P"</formula>
    </cfRule>
  </conditionalFormatting>
  <conditionalFormatting sqref="E26">
    <cfRule type="cellIs" dxfId="89" priority="84" operator="equal">
      <formula>"P"</formula>
    </cfRule>
  </conditionalFormatting>
  <conditionalFormatting sqref="D26">
    <cfRule type="expression" dxfId="88" priority="83">
      <formula>E26="P"</formula>
    </cfRule>
  </conditionalFormatting>
  <conditionalFormatting sqref="E32">
    <cfRule type="cellIs" dxfId="87" priority="82" operator="equal">
      <formula>"P"</formula>
    </cfRule>
  </conditionalFormatting>
  <conditionalFormatting sqref="D32">
    <cfRule type="expression" dxfId="86" priority="81">
      <formula>E32="P"</formula>
    </cfRule>
  </conditionalFormatting>
  <conditionalFormatting sqref="E36">
    <cfRule type="cellIs" dxfId="85" priority="80" operator="equal">
      <formula>"P"</formula>
    </cfRule>
  </conditionalFormatting>
  <conditionalFormatting sqref="D36">
    <cfRule type="expression" dxfId="84" priority="79">
      <formula>E36="P"</formula>
    </cfRule>
  </conditionalFormatting>
  <conditionalFormatting sqref="E38">
    <cfRule type="cellIs" dxfId="83" priority="78" operator="equal">
      <formula>"P"</formula>
    </cfRule>
  </conditionalFormatting>
  <conditionalFormatting sqref="D38">
    <cfRule type="expression" dxfId="82" priority="77">
      <formula>E38="P"</formula>
    </cfRule>
  </conditionalFormatting>
  <conditionalFormatting sqref="E42">
    <cfRule type="cellIs" dxfId="81" priority="76" operator="equal">
      <formula>"P"</formula>
    </cfRule>
  </conditionalFormatting>
  <conditionalFormatting sqref="D42">
    <cfRule type="expression" dxfId="80" priority="75">
      <formula>E42="P"</formula>
    </cfRule>
  </conditionalFormatting>
  <conditionalFormatting sqref="E45">
    <cfRule type="cellIs" dxfId="79" priority="74" operator="equal">
      <formula>"P"</formula>
    </cfRule>
  </conditionalFormatting>
  <conditionalFormatting sqref="D45">
    <cfRule type="expression" dxfId="78" priority="73">
      <formula>E45="P"</formula>
    </cfRule>
  </conditionalFormatting>
  <conditionalFormatting sqref="E47">
    <cfRule type="cellIs" dxfId="77" priority="72" operator="equal">
      <formula>"P"</formula>
    </cfRule>
  </conditionalFormatting>
  <conditionalFormatting sqref="D47">
    <cfRule type="expression" dxfId="76" priority="71">
      <formula>E47="P"</formula>
    </cfRule>
  </conditionalFormatting>
  <conditionalFormatting sqref="E49">
    <cfRule type="cellIs" dxfId="75" priority="70" operator="equal">
      <formula>"P"</formula>
    </cfRule>
  </conditionalFormatting>
  <conditionalFormatting sqref="D49">
    <cfRule type="expression" dxfId="74" priority="69">
      <formula>E49="P"</formula>
    </cfRule>
  </conditionalFormatting>
  <conditionalFormatting sqref="E55">
    <cfRule type="cellIs" dxfId="73" priority="66" operator="equal">
      <formula>"P"</formula>
    </cfRule>
  </conditionalFormatting>
  <conditionalFormatting sqref="E53">
    <cfRule type="cellIs" dxfId="72" priority="68" operator="equal">
      <formula>"P"</formula>
    </cfRule>
  </conditionalFormatting>
  <conditionalFormatting sqref="D53">
    <cfRule type="expression" dxfId="71" priority="67">
      <formula>E53="P"</formula>
    </cfRule>
  </conditionalFormatting>
  <conditionalFormatting sqref="D57">
    <cfRule type="expression" dxfId="70" priority="64">
      <formula>E57="P"</formula>
    </cfRule>
  </conditionalFormatting>
  <conditionalFormatting sqref="E57">
    <cfRule type="cellIs" dxfId="69" priority="65" operator="equal">
      <formula>"P"</formula>
    </cfRule>
  </conditionalFormatting>
  <conditionalFormatting sqref="E59:E60">
    <cfRule type="cellIs" dxfId="68" priority="63" operator="equal">
      <formula>"P"</formula>
    </cfRule>
  </conditionalFormatting>
  <conditionalFormatting sqref="D59">
    <cfRule type="expression" dxfId="67" priority="62">
      <formula>E59="P"</formula>
    </cfRule>
  </conditionalFormatting>
  <conditionalFormatting sqref="D62">
    <cfRule type="expression" dxfId="66" priority="61">
      <formula>Validation</formula>
    </cfRule>
  </conditionalFormatting>
  <conditionalFormatting sqref="E66">
    <cfRule type="cellIs" dxfId="65" priority="59" operator="equal">
      <formula>"P"</formula>
    </cfRule>
  </conditionalFormatting>
  <conditionalFormatting sqref="E91">
    <cfRule type="cellIs" dxfId="64" priority="54" operator="equal">
      <formula>"P"</formula>
    </cfRule>
  </conditionalFormatting>
  <conditionalFormatting sqref="E68">
    <cfRule type="cellIs" dxfId="63" priority="58" operator="equal">
      <formula>"P"</formula>
    </cfRule>
  </conditionalFormatting>
  <conditionalFormatting sqref="E79">
    <cfRule type="cellIs" dxfId="62" priority="57" operator="equal">
      <formula>"P"</formula>
    </cfRule>
  </conditionalFormatting>
  <conditionalFormatting sqref="E99">
    <cfRule type="cellIs" dxfId="61" priority="51" operator="equal">
      <formula>"P"</formula>
    </cfRule>
  </conditionalFormatting>
  <conditionalFormatting sqref="E82">
    <cfRule type="cellIs" dxfId="60" priority="56" operator="equal">
      <formula>"P"</formula>
    </cfRule>
  </conditionalFormatting>
  <conditionalFormatting sqref="E84">
    <cfRule type="cellIs" dxfId="59" priority="55" operator="equal">
      <formula>"P"</formula>
    </cfRule>
  </conditionalFormatting>
  <conditionalFormatting sqref="E93">
    <cfRule type="cellIs" dxfId="58" priority="53" operator="equal">
      <formula>"P"</formula>
    </cfRule>
  </conditionalFormatting>
  <conditionalFormatting sqref="E97">
    <cfRule type="cellIs" dxfId="57" priority="52" operator="equal">
      <formula>"P"</formula>
    </cfRule>
  </conditionalFormatting>
  <conditionalFormatting sqref="E100">
    <cfRule type="cellIs" dxfId="56" priority="50" operator="equal">
      <formula>"P"</formula>
    </cfRule>
  </conditionalFormatting>
  <conditionalFormatting sqref="E102">
    <cfRule type="cellIs" dxfId="55" priority="49" operator="equal">
      <formula>"P"</formula>
    </cfRule>
  </conditionalFormatting>
  <conditionalFormatting sqref="E106">
    <cfRule type="cellIs" dxfId="54" priority="48" operator="equal">
      <formula>"P"</formula>
    </cfRule>
  </conditionalFormatting>
  <conditionalFormatting sqref="E114">
    <cfRule type="cellIs" dxfId="53" priority="47" operator="equal">
      <formula>"P"</formula>
    </cfRule>
  </conditionalFormatting>
  <conditionalFormatting sqref="E130">
    <cfRule type="cellIs" dxfId="52" priority="46" operator="equal">
      <formula>"P"</formula>
    </cfRule>
  </conditionalFormatting>
  <conditionalFormatting sqref="E18">
    <cfRule type="cellIs" dxfId="51" priority="45" operator="equal">
      <formula>"P"</formula>
    </cfRule>
  </conditionalFormatting>
  <conditionalFormatting sqref="D30">
    <cfRule type="expression" dxfId="50" priority="43">
      <formula>E30="P"</formula>
    </cfRule>
  </conditionalFormatting>
  <conditionalFormatting sqref="D51">
    <cfRule type="expression" dxfId="49" priority="41">
      <formula>E51="P"</formula>
    </cfRule>
  </conditionalFormatting>
  <conditionalFormatting sqref="D67">
    <cfRule type="expression" dxfId="48" priority="96">
      <formula>#REF!="P"</formula>
    </cfRule>
  </conditionalFormatting>
  <conditionalFormatting sqref="E71">
    <cfRule type="cellIs" dxfId="47" priority="40" operator="equal">
      <formula>"P"</formula>
    </cfRule>
  </conditionalFormatting>
  <conditionalFormatting sqref="E73">
    <cfRule type="cellIs" dxfId="46" priority="39" operator="equal">
      <formula>"P"</formula>
    </cfRule>
  </conditionalFormatting>
  <conditionalFormatting sqref="D71">
    <cfRule type="expression" dxfId="45" priority="97">
      <formula>D71&lt;&gt;""</formula>
    </cfRule>
  </conditionalFormatting>
  <conditionalFormatting sqref="E81">
    <cfRule type="cellIs" dxfId="44" priority="38" operator="equal">
      <formula>"P"</formula>
    </cfRule>
  </conditionalFormatting>
  <conditionalFormatting sqref="E83">
    <cfRule type="cellIs" dxfId="43" priority="37" operator="equal">
      <formula>"P"</formula>
    </cfRule>
  </conditionalFormatting>
  <conditionalFormatting sqref="E118">
    <cfRule type="cellIs" dxfId="42" priority="27" operator="equal">
      <formula>"P"</formula>
    </cfRule>
  </conditionalFormatting>
  <conditionalFormatting sqref="E85">
    <cfRule type="cellIs" dxfId="41" priority="36" operator="equal">
      <formula>"P"</formula>
    </cfRule>
  </conditionalFormatting>
  <conditionalFormatting sqref="E94">
    <cfRule type="cellIs" dxfId="40" priority="34" operator="equal">
      <formula>"P"</formula>
    </cfRule>
  </conditionalFormatting>
  <conditionalFormatting sqref="E96">
    <cfRule type="cellIs" dxfId="39" priority="33" operator="equal">
      <formula>"P"</formula>
    </cfRule>
  </conditionalFormatting>
  <conditionalFormatting sqref="E98">
    <cfRule type="cellIs" dxfId="38" priority="32" operator="equal">
      <formula>"P"</formula>
    </cfRule>
  </conditionalFormatting>
  <conditionalFormatting sqref="E105">
    <cfRule type="cellIs" dxfId="37" priority="31" operator="equal">
      <formula>"P"</formula>
    </cfRule>
  </conditionalFormatting>
  <conditionalFormatting sqref="E107">
    <cfRule type="cellIs" dxfId="36" priority="30" operator="equal">
      <formula>"P"</formula>
    </cfRule>
  </conditionalFormatting>
  <conditionalFormatting sqref="E109">
    <cfRule type="cellIs" dxfId="35" priority="29" operator="equal">
      <formula>"P"</formula>
    </cfRule>
  </conditionalFormatting>
  <conditionalFormatting sqref="E116">
    <cfRule type="cellIs" dxfId="34" priority="28" operator="equal">
      <formula>"P"</formula>
    </cfRule>
  </conditionalFormatting>
  <conditionalFormatting sqref="E120">
    <cfRule type="cellIs" dxfId="33" priority="26" operator="equal">
      <formula>"P"</formula>
    </cfRule>
  </conditionalFormatting>
  <conditionalFormatting sqref="E126">
    <cfRule type="cellIs" dxfId="32" priority="25" operator="equal">
      <formula>"P"</formula>
    </cfRule>
  </conditionalFormatting>
  <conditionalFormatting sqref="E34">
    <cfRule type="cellIs" dxfId="31" priority="24" operator="equal">
      <formula>"P"</formula>
    </cfRule>
  </conditionalFormatting>
  <conditionalFormatting sqref="E51">
    <cfRule type="cellIs" dxfId="30" priority="23" operator="equal">
      <formula>"P"</formula>
    </cfRule>
  </conditionalFormatting>
  <conditionalFormatting sqref="E75">
    <cfRule type="cellIs" dxfId="29" priority="22" operator="equal">
      <formula>"P"</formula>
    </cfRule>
  </conditionalFormatting>
  <conditionalFormatting sqref="D34">
    <cfRule type="expression" dxfId="28" priority="21">
      <formula>$D$34&lt;&gt;""</formula>
    </cfRule>
  </conditionalFormatting>
  <conditionalFormatting sqref="E112">
    <cfRule type="cellIs" dxfId="27" priority="20" operator="equal">
      <formula>"P"</formula>
    </cfRule>
  </conditionalFormatting>
  <conditionalFormatting sqref="E122">
    <cfRule type="cellIs" dxfId="26" priority="19" operator="equal">
      <formula>"P"</formula>
    </cfRule>
  </conditionalFormatting>
  <conditionalFormatting sqref="E130">
    <cfRule type="cellIs" dxfId="25" priority="18" operator="equal">
      <formula>"P"</formula>
    </cfRule>
  </conditionalFormatting>
  <conditionalFormatting sqref="E128">
    <cfRule type="cellIs" dxfId="24" priority="17" operator="equal">
      <formula>"P"</formula>
    </cfRule>
  </conditionalFormatting>
  <conditionalFormatting sqref="E132">
    <cfRule type="cellIs" dxfId="23" priority="16" operator="equal">
      <formula>"P"</formula>
    </cfRule>
  </conditionalFormatting>
  <conditionalFormatting sqref="E132">
    <cfRule type="cellIs" dxfId="22" priority="14" operator="equal">
      <formula>"P"</formula>
    </cfRule>
  </conditionalFormatting>
  <conditionalFormatting sqref="E136">
    <cfRule type="cellIs" dxfId="21" priority="13" operator="equal">
      <formula>"P"</formula>
    </cfRule>
  </conditionalFormatting>
  <conditionalFormatting sqref="E136">
    <cfRule type="cellIs" dxfId="20" priority="11" operator="equal">
      <formula>"P"</formula>
    </cfRule>
  </conditionalFormatting>
  <conditionalFormatting sqref="E112">
    <cfRule type="cellIs" dxfId="19" priority="10" operator="equal">
      <formula>"P"</formula>
    </cfRule>
  </conditionalFormatting>
  <conditionalFormatting sqref="E100">
    <cfRule type="cellIs" dxfId="18" priority="9" operator="equal">
      <formula>"P"</formula>
    </cfRule>
  </conditionalFormatting>
  <conditionalFormatting sqref="E100">
    <cfRule type="cellIs" dxfId="17" priority="8" operator="equal">
      <formula>"P"</formula>
    </cfRule>
  </conditionalFormatting>
  <conditionalFormatting sqref="E88">
    <cfRule type="cellIs" dxfId="16" priority="7" operator="equal">
      <formula>"P"</formula>
    </cfRule>
  </conditionalFormatting>
  <conditionalFormatting sqref="E88">
    <cfRule type="cellIs" dxfId="15" priority="6" operator="equal">
      <formula>"P"</formula>
    </cfRule>
  </conditionalFormatting>
  <conditionalFormatting sqref="E88">
    <cfRule type="cellIs" dxfId="14" priority="5" operator="equal">
      <formula>"P"</formula>
    </cfRule>
  </conditionalFormatting>
  <conditionalFormatting sqref="D73 D75">
    <cfRule type="expression" dxfId="13" priority="4">
      <formula>E73="P"</formula>
    </cfRule>
  </conditionalFormatting>
  <conditionalFormatting sqref="D79 D81 D83 D85 D88 D94 D96 D98 D100 D105 D107 D109 D112 D116 D118 D120 D122 D126 D128 D130 D132 D136">
    <cfRule type="expression" dxfId="12" priority="3">
      <formula>E79="P"</formula>
    </cfRule>
  </conditionalFormatting>
  <conditionalFormatting sqref="D134">
    <cfRule type="expression" dxfId="11" priority="2">
      <formula>E134="P"</formula>
    </cfRule>
  </conditionalFormatting>
  <conditionalFormatting sqref="E134">
    <cfRule type="cellIs" dxfId="10" priority="1" operator="equal">
      <formula>"P"</formula>
    </cfRule>
  </conditionalFormatting>
  <pageMargins left="0.7" right="0.7" top="0.75" bottom="0.75" header="0.3" footer="0.3"/>
  <pageSetup paperSize="9" orientation="portrait" r:id="rId1"/>
  <ignoredErrors>
    <ignoredError sqref="D88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4" operator="containsText" id="{FA10C867-FB72-4BF5-9E72-13477294A0BD}">
            <xm:f>NOT(ISERROR(SEARCH(#REF!,E130)))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E130</xm:sqref>
        </x14:conditionalFormatting>
        <x14:conditionalFormatting xmlns:xm="http://schemas.microsoft.com/office/excel/2006/main">
          <x14:cfRule type="containsText" priority="15" operator="containsText" id="{B7239331-7E12-41D2-9F97-F5A406BFF543}">
            <xm:f>NOT(ISERROR(SEARCH(#REF!,E132)))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E132</xm:sqref>
        </x14:conditionalFormatting>
        <x14:conditionalFormatting xmlns:xm="http://schemas.microsoft.com/office/excel/2006/main">
          <x14:cfRule type="containsText" priority="12" operator="containsText" id="{A5691C18-F416-420D-B8BF-F74BF56263D9}">
            <xm:f>NOT(ISERROR(SEARCH(#REF!,E136)))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7C0CB-76C0-4BC2-9902-084F065B1340}">
  <dimension ref="A2:T71"/>
  <sheetViews>
    <sheetView zoomScale="110" zoomScaleNormal="110" workbookViewId="0">
      <selection activeCell="A72" sqref="A72"/>
    </sheetView>
  </sheetViews>
  <sheetFormatPr baseColWidth="10" defaultColWidth="10.81640625" defaultRowHeight="14" x14ac:dyDescent="0.3"/>
  <cols>
    <col min="1" max="2" width="10.81640625" style="87"/>
    <col min="3" max="3" width="6.81640625" style="87" customWidth="1"/>
    <col min="4" max="4" width="22" style="87" customWidth="1"/>
    <col min="5" max="5" width="13.1796875" style="87" bestFit="1" customWidth="1"/>
    <col min="6" max="6" width="10.81640625" style="87"/>
    <col min="7" max="7" width="4.1796875" style="87" bestFit="1" customWidth="1"/>
    <col min="8" max="8" width="10.81640625" style="87"/>
    <col min="9" max="9" width="4.453125" style="87" customWidth="1"/>
    <col min="10" max="10" width="25.54296875" style="87" customWidth="1"/>
    <col min="11" max="11" width="12.54296875" style="87" bestFit="1" customWidth="1"/>
    <col min="12" max="12" width="16.453125" style="87" bestFit="1" customWidth="1"/>
    <col min="13" max="13" width="10.81640625" style="87"/>
    <col min="14" max="14" width="12.1796875" style="87" customWidth="1"/>
    <col min="15" max="15" width="3.81640625" style="87" bestFit="1" customWidth="1"/>
    <col min="16" max="16" width="33.54296875" style="87" customWidth="1"/>
    <col min="17" max="17" width="16.453125" style="87" customWidth="1"/>
    <col min="18" max="18" width="18.54296875" style="87" customWidth="1"/>
    <col min="19" max="16384" width="10.81640625" style="87"/>
  </cols>
  <sheetData>
    <row r="2" spans="2:20" x14ac:dyDescent="0.3">
      <c r="B2" s="528" t="s">
        <v>182</v>
      </c>
      <c r="C2" s="529"/>
      <c r="D2" s="529"/>
      <c r="E2" s="529"/>
      <c r="F2" s="529"/>
      <c r="G2" s="529"/>
      <c r="H2" s="529"/>
      <c r="I2" s="529"/>
      <c r="J2" s="529"/>
      <c r="K2" s="529"/>
      <c r="L2" s="530"/>
    </row>
    <row r="3" spans="2:20" x14ac:dyDescent="0.3">
      <c r="N3" s="94" t="s">
        <v>181</v>
      </c>
    </row>
    <row r="4" spans="2:20" x14ac:dyDescent="0.3">
      <c r="B4" s="531" t="s">
        <v>168</v>
      </c>
      <c r="C4" s="531"/>
      <c r="D4" s="531"/>
      <c r="E4" s="531"/>
      <c r="G4" s="112" t="s">
        <v>167</v>
      </c>
      <c r="H4" s="100"/>
      <c r="I4" s="112" t="s">
        <v>167</v>
      </c>
      <c r="J4" s="532" t="s">
        <v>180</v>
      </c>
      <c r="K4" s="533"/>
      <c r="L4" s="534"/>
      <c r="N4" s="531" t="s">
        <v>165</v>
      </c>
      <c r="O4" s="531"/>
      <c r="P4" s="531"/>
      <c r="Q4" s="531"/>
    </row>
    <row r="5" spans="2:20" x14ac:dyDescent="0.3">
      <c r="B5" s="535" t="s">
        <v>164</v>
      </c>
      <c r="C5" s="536" t="s">
        <v>163</v>
      </c>
      <c r="D5" s="100" t="s">
        <v>159</v>
      </c>
      <c r="E5" s="93">
        <f>'MATRICE BUDGETAIRE'!E16</f>
        <v>0</v>
      </c>
      <c r="G5" s="111">
        <f>'MATRICE BUDGETAIRE'!E13</f>
        <v>0</v>
      </c>
      <c r="H5" s="104" t="s">
        <v>178</v>
      </c>
      <c r="I5" s="111">
        <f>'MATRICE BUDGETAIRE'!E15</f>
        <v>0</v>
      </c>
      <c r="J5" s="104"/>
      <c r="K5" s="424" t="e">
        <f>E5/G5/I5</f>
        <v>#DIV/0!</v>
      </c>
      <c r="L5" s="537"/>
      <c r="N5" s="535" t="s">
        <v>162</v>
      </c>
      <c r="O5" s="120">
        <f>'MATRICE BUDGETAIRE'!K13</f>
        <v>0</v>
      </c>
      <c r="P5" s="119" t="str">
        <f>'MATRICE BUDGETAIRE'!I13</f>
        <v>Apports de la compagnie (réserves)</v>
      </c>
      <c r="Q5" s="93">
        <f>'MATRICE BUDGETAIRE'!J13</f>
        <v>0</v>
      </c>
    </row>
    <row r="6" spans="2:20" x14ac:dyDescent="0.3">
      <c r="B6" s="535"/>
      <c r="C6" s="536"/>
      <c r="D6" s="100" t="s">
        <v>158</v>
      </c>
      <c r="E6" s="93">
        <f>'MATRICE BUDGETAIRE'!E21</f>
        <v>0</v>
      </c>
      <c r="G6" s="118">
        <f>'MATRICE BUDGETAIRE'!E18</f>
        <v>0</v>
      </c>
      <c r="H6" s="103" t="s">
        <v>178</v>
      </c>
      <c r="I6" s="118">
        <f>'MATRICE BUDGETAIRE'!E19</f>
        <v>0</v>
      </c>
      <c r="J6" s="103"/>
      <c r="K6" s="122" t="e">
        <f t="shared" ref="K6:K10" si="0">E6/G6/I6</f>
        <v>#DIV/0!</v>
      </c>
      <c r="L6" s="538"/>
      <c r="N6" s="535"/>
      <c r="O6" s="120">
        <f>'MATRICE BUDGETAIRE'!K14</f>
        <v>0</v>
      </c>
      <c r="P6" s="119" t="str">
        <f>'MATRICE BUDGETAIRE'!I14</f>
        <v>Autres apports de la compagnie (préciser)</v>
      </c>
      <c r="Q6" s="93">
        <f>'MATRICE BUDGETAIRE'!J14</f>
        <v>0</v>
      </c>
    </row>
    <row r="7" spans="2:20" x14ac:dyDescent="0.3">
      <c r="B7" s="535"/>
      <c r="C7" s="536"/>
      <c r="D7" s="100" t="s">
        <v>179</v>
      </c>
      <c r="E7" s="93">
        <f>'MATRICE BUDGETAIRE'!E36</f>
        <v>0</v>
      </c>
      <c r="G7" s="111">
        <f>'MATRICE BUDGETAIRE'!E34</f>
        <v>0</v>
      </c>
      <c r="H7" s="104" t="s">
        <v>178</v>
      </c>
      <c r="I7" s="111">
        <f>'MATRICE BUDGETAIRE'!E35</f>
        <v>0</v>
      </c>
      <c r="J7" s="104"/>
      <c r="K7" s="121" t="e">
        <f t="shared" si="0"/>
        <v>#DIV/0!</v>
      </c>
      <c r="L7" s="538"/>
      <c r="N7" s="535"/>
      <c r="O7" s="120">
        <f>'MATRICE BUDGETAIRE'!K15</f>
        <v>0</v>
      </c>
      <c r="P7" s="119" t="str">
        <f>'MATRICE BUDGETAIRE'!I15</f>
        <v>Quote part subventions (préciser):</v>
      </c>
      <c r="Q7" s="93">
        <f>'MATRICE BUDGETAIRE'!J15</f>
        <v>0</v>
      </c>
    </row>
    <row r="8" spans="2:20" x14ac:dyDescent="0.3">
      <c r="B8" s="535"/>
      <c r="C8" s="536" t="s">
        <v>160</v>
      </c>
      <c r="D8" s="100" t="s">
        <v>159</v>
      </c>
      <c r="E8" s="93">
        <f>'MATRICE BUDGETAIRE'!E27</f>
        <v>0</v>
      </c>
      <c r="G8" s="118">
        <f>'MATRICE BUDGETAIRE'!E24</f>
        <v>0</v>
      </c>
      <c r="H8" s="103" t="s">
        <v>178</v>
      </c>
      <c r="I8" s="118">
        <f>'MATRICE BUDGETAIRE'!E26</f>
        <v>0</v>
      </c>
      <c r="J8" s="103"/>
      <c r="K8" s="122" t="e">
        <f t="shared" si="0"/>
        <v>#DIV/0!</v>
      </c>
      <c r="L8" s="538"/>
      <c r="N8" s="535"/>
      <c r="O8" s="120">
        <f>'MATRICE BUDGETAIRE'!K16</f>
        <v>0</v>
      </c>
      <c r="P8" s="119" t="str">
        <f>'MATRICE BUDGETAIRE'!I16</f>
        <v>Quote part subventions (préciser):</v>
      </c>
      <c r="Q8" s="93">
        <f>'MATRICE BUDGETAIRE'!J16</f>
        <v>0</v>
      </c>
    </row>
    <row r="9" spans="2:20" x14ac:dyDescent="0.3">
      <c r="B9" s="535"/>
      <c r="C9" s="536"/>
      <c r="D9" s="100" t="s">
        <v>158</v>
      </c>
      <c r="E9" s="93">
        <f>'MATRICE BUDGETAIRE'!E31</f>
        <v>0</v>
      </c>
      <c r="G9" s="111">
        <f>'MATRICE BUDGETAIRE'!E29</f>
        <v>0</v>
      </c>
      <c r="H9" s="104" t="s">
        <v>178</v>
      </c>
      <c r="I9" s="111">
        <f>'MATRICE BUDGETAIRE'!E30</f>
        <v>0</v>
      </c>
      <c r="J9" s="104"/>
      <c r="K9" s="121" t="e">
        <f t="shared" si="0"/>
        <v>#DIV/0!</v>
      </c>
      <c r="L9" s="538"/>
      <c r="N9" s="535"/>
      <c r="O9" s="120">
        <f>'MATRICE BUDGETAIRE'!K17</f>
        <v>0</v>
      </c>
      <c r="P9" s="119" t="str">
        <f>'MATRICE BUDGETAIRE'!I17</f>
        <v>Quote part subventions (préciser):</v>
      </c>
      <c r="Q9" s="93">
        <f>'MATRICE BUDGETAIRE'!J17</f>
        <v>0</v>
      </c>
    </row>
    <row r="10" spans="2:20" ht="14.5" customHeight="1" x14ac:dyDescent="0.3">
      <c r="B10" s="535"/>
      <c r="C10" s="536"/>
      <c r="D10" s="100" t="s">
        <v>179</v>
      </c>
      <c r="E10" s="93">
        <f>'MATRICE BUDGETAIRE'!E39</f>
        <v>0</v>
      </c>
      <c r="G10" s="118">
        <f>'MATRICE BUDGETAIRE'!E37</f>
        <v>0</v>
      </c>
      <c r="H10" s="103" t="s">
        <v>178</v>
      </c>
      <c r="I10" s="118">
        <f>'MATRICE BUDGETAIRE'!E38</f>
        <v>0</v>
      </c>
      <c r="J10" s="103"/>
      <c r="K10" s="117" t="e">
        <f t="shared" si="0"/>
        <v>#DIV/0!</v>
      </c>
      <c r="L10" s="539"/>
      <c r="N10" s="535"/>
      <c r="O10" s="116"/>
      <c r="P10" s="100"/>
      <c r="Q10" s="93"/>
      <c r="R10" s="540" t="s">
        <v>177</v>
      </c>
      <c r="S10" s="541"/>
      <c r="T10" s="541"/>
    </row>
    <row r="11" spans="2:20" x14ac:dyDescent="0.3">
      <c r="B11" s="531" t="s">
        <v>157</v>
      </c>
      <c r="C11" s="531"/>
      <c r="D11" s="531"/>
      <c r="E11" s="92">
        <f>SUM(E5:E10)</f>
        <v>0</v>
      </c>
      <c r="N11" s="531" t="s">
        <v>157</v>
      </c>
      <c r="O11" s="531"/>
      <c r="P11" s="531"/>
      <c r="Q11" s="92">
        <f>SUM(Q5:Q10)</f>
        <v>0</v>
      </c>
      <c r="R11" s="540"/>
      <c r="S11" s="541"/>
      <c r="T11" s="541"/>
    </row>
    <row r="12" spans="2:20" x14ac:dyDescent="0.3">
      <c r="B12" s="542" t="s">
        <v>156</v>
      </c>
      <c r="C12" s="543" t="str">
        <f>'MATRICE BUDGETAIRE'!D44</f>
        <v>préciser :</v>
      </c>
      <c r="D12" s="544"/>
      <c r="E12" s="93">
        <f>'MATRICE BUDGETAIRE'!E44</f>
        <v>0</v>
      </c>
      <c r="G12" s="545" t="s">
        <v>155</v>
      </c>
      <c r="H12" s="545"/>
      <c r="I12" s="545"/>
      <c r="J12" s="545"/>
      <c r="K12" s="545"/>
      <c r="L12" s="545"/>
      <c r="N12" s="535" t="s">
        <v>176</v>
      </c>
      <c r="O12" s="98">
        <f>'MATRICE BUDGETAIRE'!H19</f>
        <v>0</v>
      </c>
      <c r="P12" s="94" t="s">
        <v>153</v>
      </c>
      <c r="Q12" s="546">
        <f>'MATRICE BUDGETAIRE'!J19</f>
        <v>0</v>
      </c>
      <c r="R12" s="546">
        <f>O12%*O13*O14*O17*O18%</f>
        <v>0</v>
      </c>
    </row>
    <row r="13" spans="2:20" ht="14.5" customHeight="1" x14ac:dyDescent="0.3">
      <c r="B13" s="542"/>
      <c r="C13" s="543" t="str">
        <f>'MATRICE BUDGETAIRE'!D45</f>
        <v>préciser :</v>
      </c>
      <c r="D13" s="544"/>
      <c r="E13" s="93">
        <f>'MATRICE BUDGETAIRE'!E45</f>
        <v>0</v>
      </c>
      <c r="G13" s="549" t="e">
        <f>(E5+E6+E8+E9)/O17</f>
        <v>#DIV/0!</v>
      </c>
      <c r="H13" s="550"/>
      <c r="I13" s="550"/>
      <c r="J13" s="550"/>
      <c r="K13" s="550"/>
      <c r="L13" s="551"/>
      <c r="N13" s="535"/>
      <c r="O13" s="98">
        <f>'MATRICE BUDGETAIRE'!H20</f>
        <v>0</v>
      </c>
      <c r="P13" s="94" t="s">
        <v>152</v>
      </c>
      <c r="Q13" s="547"/>
      <c r="R13" s="547"/>
    </row>
    <row r="14" spans="2:20" x14ac:dyDescent="0.3">
      <c r="B14" s="542"/>
      <c r="C14" s="543" t="str">
        <f>'MATRICE BUDGETAIRE'!D46</f>
        <v>préciser :</v>
      </c>
      <c r="D14" s="544"/>
      <c r="E14" s="93">
        <f>'MATRICE BUDGETAIRE'!E46</f>
        <v>0</v>
      </c>
      <c r="G14" s="552"/>
      <c r="H14" s="553"/>
      <c r="I14" s="553"/>
      <c r="J14" s="553"/>
      <c r="K14" s="553"/>
      <c r="L14" s="554"/>
      <c r="N14" s="535"/>
      <c r="O14" s="98">
        <f>'MATRICE BUDGETAIRE'!H21</f>
        <v>0</v>
      </c>
      <c r="P14" s="94" t="s">
        <v>151</v>
      </c>
      <c r="Q14" s="547"/>
      <c r="R14" s="547"/>
    </row>
    <row r="15" spans="2:20" x14ac:dyDescent="0.3">
      <c r="B15" s="542"/>
      <c r="C15" s="543" t="str">
        <f>'MATRICE BUDGETAIRE'!D47</f>
        <v>préciser :</v>
      </c>
      <c r="D15" s="544"/>
      <c r="E15" s="93">
        <f>'MATRICE BUDGETAIRE'!E47</f>
        <v>0</v>
      </c>
      <c r="G15" s="552"/>
      <c r="H15" s="553"/>
      <c r="I15" s="553"/>
      <c r="J15" s="553"/>
      <c r="K15" s="553"/>
      <c r="L15" s="554"/>
      <c r="N15" s="535"/>
      <c r="O15" s="115"/>
      <c r="P15" s="115"/>
      <c r="Q15" s="547"/>
      <c r="R15" s="547"/>
    </row>
    <row r="16" spans="2:20" x14ac:dyDescent="0.3">
      <c r="B16" s="542"/>
      <c r="C16" s="543" t="str">
        <f>'MATRICE BUDGETAIRE'!D48</f>
        <v>préciser :</v>
      </c>
      <c r="D16" s="544"/>
      <c r="E16" s="93">
        <f>'MATRICE BUDGETAIRE'!E48</f>
        <v>0</v>
      </c>
      <c r="G16" s="552"/>
      <c r="H16" s="553"/>
      <c r="I16" s="553"/>
      <c r="J16" s="553"/>
      <c r="K16" s="553"/>
      <c r="L16" s="554"/>
      <c r="N16" s="535"/>
      <c r="O16" s="115"/>
      <c r="P16" s="115"/>
      <c r="Q16" s="547"/>
      <c r="R16" s="547"/>
    </row>
    <row r="17" spans="2:18" x14ac:dyDescent="0.3">
      <c r="B17" s="542"/>
      <c r="C17" s="543"/>
      <c r="D17" s="544"/>
      <c r="E17" s="93"/>
      <c r="G17" s="552"/>
      <c r="H17" s="553"/>
      <c r="I17" s="553"/>
      <c r="J17" s="553"/>
      <c r="K17" s="553"/>
      <c r="L17" s="554"/>
      <c r="N17" s="535"/>
      <c r="O17" s="98">
        <f>'MATRICE BUDGETAIRE'!H22</f>
        <v>0</v>
      </c>
      <c r="P17" s="94" t="s">
        <v>150</v>
      </c>
      <c r="Q17" s="547"/>
      <c r="R17" s="547"/>
    </row>
    <row r="18" spans="2:18" x14ac:dyDescent="0.3">
      <c r="B18" s="542"/>
      <c r="C18" s="543"/>
      <c r="D18" s="544"/>
      <c r="E18" s="93"/>
      <c r="G18" s="555"/>
      <c r="H18" s="556"/>
      <c r="I18" s="556"/>
      <c r="J18" s="556"/>
      <c r="K18" s="556"/>
      <c r="L18" s="557"/>
      <c r="N18" s="535"/>
      <c r="O18" s="98">
        <f>'MATRICE BUDGETAIRE'!H23</f>
        <v>0</v>
      </c>
      <c r="P18" s="94" t="s">
        <v>149</v>
      </c>
      <c r="Q18" s="548"/>
      <c r="R18" s="548"/>
    </row>
    <row r="19" spans="2:18" x14ac:dyDescent="0.3">
      <c r="B19" s="531" t="s">
        <v>148</v>
      </c>
      <c r="C19" s="531"/>
      <c r="D19" s="531"/>
      <c r="E19" s="92">
        <f>'MATRICE BUDGETAIRE'!E49</f>
        <v>0</v>
      </c>
      <c r="G19" s="545" t="s">
        <v>28</v>
      </c>
      <c r="H19" s="545"/>
      <c r="I19" s="545"/>
      <c r="J19" s="545"/>
      <c r="K19" s="545"/>
      <c r="L19" s="545"/>
      <c r="N19" s="531" t="s">
        <v>148</v>
      </c>
      <c r="O19" s="531"/>
      <c r="P19" s="531"/>
      <c r="Q19" s="92">
        <f>Q12</f>
        <v>0</v>
      </c>
    </row>
    <row r="20" spans="2:18" ht="14.5" customHeight="1" x14ac:dyDescent="0.3">
      <c r="B20" s="535" t="s">
        <v>147</v>
      </c>
      <c r="C20" s="558" t="str">
        <f>'MATRICE BUDGETAIRE'!D50</f>
        <v>préciser :</v>
      </c>
      <c r="D20" s="559"/>
      <c r="E20" s="93">
        <f>'MATRICE BUDGETAIRE'!E50</f>
        <v>0</v>
      </c>
      <c r="G20" s="549"/>
      <c r="H20" s="550"/>
      <c r="I20" s="550"/>
      <c r="J20" s="550"/>
      <c r="K20" s="550"/>
      <c r="L20" s="551"/>
      <c r="N20" s="560" t="s">
        <v>146</v>
      </c>
      <c r="O20" s="94"/>
      <c r="P20" s="114" t="s">
        <v>175</v>
      </c>
      <c r="Q20" s="93">
        <f>'MATRICE BUDGETAIRE'!J24</f>
        <v>0</v>
      </c>
    </row>
    <row r="21" spans="2:18" x14ac:dyDescent="0.3">
      <c r="B21" s="535"/>
      <c r="C21" s="558" t="str">
        <f>'MATRICE BUDGETAIRE'!D51</f>
        <v>préciser :</v>
      </c>
      <c r="D21" s="559"/>
      <c r="E21" s="93">
        <f>'MATRICE BUDGETAIRE'!E51</f>
        <v>0</v>
      </c>
      <c r="G21" s="552"/>
      <c r="H21" s="553"/>
      <c r="I21" s="553"/>
      <c r="J21" s="553"/>
      <c r="K21" s="553"/>
      <c r="L21" s="554"/>
      <c r="N21" s="561"/>
      <c r="O21" s="94"/>
      <c r="P21" s="96"/>
      <c r="Q21" s="93"/>
    </row>
    <row r="22" spans="2:18" x14ac:dyDescent="0.3">
      <c r="B22" s="535"/>
      <c r="C22" s="558" t="str">
        <f>'MATRICE BUDGETAIRE'!D52</f>
        <v>préciser :</v>
      </c>
      <c r="D22" s="559"/>
      <c r="E22" s="93">
        <f>'MATRICE BUDGETAIRE'!E52</f>
        <v>0</v>
      </c>
      <c r="G22" s="552"/>
      <c r="H22" s="553"/>
      <c r="I22" s="553"/>
      <c r="J22" s="553"/>
      <c r="K22" s="553"/>
      <c r="L22" s="554"/>
      <c r="N22" s="561"/>
      <c r="O22" s="94"/>
      <c r="P22" s="97" t="s">
        <v>174</v>
      </c>
      <c r="Q22" s="93">
        <f>'MATRICE BUDGETAIRE'!J35</f>
        <v>0</v>
      </c>
    </row>
    <row r="23" spans="2:18" x14ac:dyDescent="0.3">
      <c r="B23" s="535"/>
      <c r="C23" s="558" t="str">
        <f>'MATRICE BUDGETAIRE'!D53</f>
        <v>préciser :</v>
      </c>
      <c r="D23" s="559"/>
      <c r="E23" s="93">
        <f>'MATRICE BUDGETAIRE'!E53</f>
        <v>0</v>
      </c>
      <c r="G23" s="552"/>
      <c r="H23" s="553"/>
      <c r="I23" s="553"/>
      <c r="J23" s="553"/>
      <c r="K23" s="553"/>
      <c r="L23" s="554"/>
      <c r="N23" s="561"/>
      <c r="O23" s="94"/>
      <c r="P23" s="96"/>
      <c r="Q23" s="93"/>
    </row>
    <row r="24" spans="2:18" x14ac:dyDescent="0.3">
      <c r="B24" s="535"/>
      <c r="C24" s="558" t="str">
        <f>'MATRICE BUDGETAIRE'!D54</f>
        <v>préciser :</v>
      </c>
      <c r="D24" s="559"/>
      <c r="E24" s="93">
        <f>'MATRICE BUDGETAIRE'!E54</f>
        <v>0</v>
      </c>
      <c r="G24" s="552"/>
      <c r="H24" s="553"/>
      <c r="I24" s="553"/>
      <c r="J24" s="553"/>
      <c r="K24" s="553"/>
      <c r="L24" s="554"/>
      <c r="N24" s="561"/>
      <c r="O24" s="94"/>
      <c r="P24" s="113" t="s">
        <v>173</v>
      </c>
      <c r="Q24" s="93">
        <f>'MATRICE BUDGETAIRE'!J43</f>
        <v>0</v>
      </c>
    </row>
    <row r="25" spans="2:18" x14ac:dyDescent="0.3">
      <c r="B25" s="535"/>
      <c r="C25" s="558" t="str">
        <f>'MATRICE BUDGETAIRE'!D55</f>
        <v>préciser :</v>
      </c>
      <c r="D25" s="559"/>
      <c r="E25" s="93">
        <f>'MATRICE BUDGETAIRE'!E55</f>
        <v>0</v>
      </c>
      <c r="G25" s="552"/>
      <c r="H25" s="553"/>
      <c r="I25" s="553"/>
      <c r="J25" s="553"/>
      <c r="K25" s="553"/>
      <c r="L25" s="554"/>
      <c r="N25" s="561"/>
      <c r="O25" s="94"/>
      <c r="P25" s="96"/>
      <c r="Q25" s="93"/>
    </row>
    <row r="26" spans="2:18" x14ac:dyDescent="0.3">
      <c r="B26" s="535"/>
      <c r="C26" s="558" t="str">
        <f>'MATRICE BUDGETAIRE'!D56</f>
        <v>préciser :</v>
      </c>
      <c r="D26" s="559"/>
      <c r="E26" s="93">
        <f>'MATRICE BUDGETAIRE'!E56</f>
        <v>0</v>
      </c>
      <c r="G26" s="552"/>
      <c r="H26" s="553"/>
      <c r="I26" s="553"/>
      <c r="J26" s="553"/>
      <c r="K26" s="553"/>
      <c r="L26" s="554"/>
      <c r="N26" s="561"/>
      <c r="O26" s="94"/>
      <c r="P26" s="113" t="s">
        <v>172</v>
      </c>
      <c r="Q26" s="93">
        <f>'MATRICE BUDGETAIRE'!J48</f>
        <v>0</v>
      </c>
    </row>
    <row r="27" spans="2:18" x14ac:dyDescent="0.3">
      <c r="B27" s="535"/>
      <c r="C27" s="558"/>
      <c r="D27" s="559"/>
      <c r="E27" s="93"/>
      <c r="G27" s="552"/>
      <c r="H27" s="553"/>
      <c r="I27" s="553"/>
      <c r="J27" s="553"/>
      <c r="K27" s="553"/>
      <c r="L27" s="554"/>
      <c r="N27" s="561"/>
      <c r="O27" s="94"/>
      <c r="P27" s="96"/>
      <c r="Q27" s="93"/>
    </row>
    <row r="28" spans="2:18" x14ac:dyDescent="0.3">
      <c r="B28" s="535"/>
      <c r="C28" s="559"/>
      <c r="D28" s="559"/>
      <c r="E28" s="93"/>
      <c r="G28" s="552"/>
      <c r="H28" s="553"/>
      <c r="I28" s="553"/>
      <c r="J28" s="553"/>
      <c r="K28" s="553"/>
      <c r="L28" s="554"/>
      <c r="N28" s="562"/>
      <c r="O28" s="94"/>
      <c r="P28" s="94"/>
      <c r="Q28" s="93"/>
    </row>
    <row r="29" spans="2:18" x14ac:dyDescent="0.3">
      <c r="B29" s="535"/>
      <c r="C29" s="559"/>
      <c r="D29" s="559"/>
      <c r="E29" s="93"/>
      <c r="G29" s="555"/>
      <c r="H29" s="556"/>
      <c r="I29" s="556"/>
      <c r="J29" s="556"/>
      <c r="K29" s="556"/>
      <c r="L29" s="557"/>
      <c r="N29" s="564" t="s">
        <v>171</v>
      </c>
      <c r="O29" s="565"/>
      <c r="P29" s="566"/>
      <c r="Q29" s="93">
        <f>'MATRICE BUDGETAIRE'!J34</f>
        <v>0</v>
      </c>
    </row>
    <row r="30" spans="2:18" x14ac:dyDescent="0.3">
      <c r="B30" s="531" t="s">
        <v>145</v>
      </c>
      <c r="C30" s="531"/>
      <c r="D30" s="531"/>
      <c r="E30" s="92">
        <f>'MATRICE BUDGETAIRE'!E57</f>
        <v>0</v>
      </c>
      <c r="G30" s="567" t="s">
        <v>170</v>
      </c>
      <c r="H30" s="568"/>
      <c r="I30" s="568"/>
      <c r="J30" s="568"/>
      <c r="K30" s="568"/>
      <c r="L30" s="569"/>
      <c r="N30" s="531" t="s">
        <v>145</v>
      </c>
      <c r="O30" s="531"/>
      <c r="P30" s="531"/>
      <c r="Q30" s="92">
        <f>SUM(Q20:Q29)</f>
        <v>0</v>
      </c>
    </row>
    <row r="31" spans="2:18" x14ac:dyDescent="0.3">
      <c r="B31" s="570" t="s">
        <v>4</v>
      </c>
      <c r="C31" s="570"/>
      <c r="D31" s="570"/>
      <c r="E31" s="88">
        <f>E11+E19+E30</f>
        <v>0</v>
      </c>
      <c r="G31" s="571">
        <f>Q31-E31</f>
        <v>0</v>
      </c>
      <c r="H31" s="572"/>
      <c r="I31" s="572"/>
      <c r="J31" s="572"/>
      <c r="K31" s="572"/>
      <c r="L31" s="572"/>
      <c r="N31" s="570" t="s">
        <v>4</v>
      </c>
      <c r="O31" s="570"/>
      <c r="P31" s="570"/>
      <c r="Q31" s="88">
        <f>Q11+Q19+Q30</f>
        <v>0</v>
      </c>
    </row>
    <row r="33" spans="2:18" x14ac:dyDescent="0.3">
      <c r="B33" s="563" t="s">
        <v>169</v>
      </c>
      <c r="C33" s="563"/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3"/>
      <c r="O33" s="563"/>
      <c r="P33" s="563"/>
      <c r="Q33" s="563"/>
    </row>
    <row r="35" spans="2:18" x14ac:dyDescent="0.3">
      <c r="B35" s="531" t="s">
        <v>168</v>
      </c>
      <c r="C35" s="531"/>
      <c r="D35" s="531"/>
      <c r="E35" s="531"/>
      <c r="G35" s="112" t="s">
        <v>167</v>
      </c>
      <c r="H35" s="100"/>
      <c r="I35" s="112" t="s">
        <v>167</v>
      </c>
      <c r="J35" s="573" t="s">
        <v>166</v>
      </c>
      <c r="K35" s="574"/>
      <c r="L35" s="575"/>
      <c r="N35" s="531" t="s">
        <v>165</v>
      </c>
      <c r="O35" s="531"/>
      <c r="P35" s="531"/>
      <c r="Q35" s="531"/>
    </row>
    <row r="36" spans="2:18" x14ac:dyDescent="0.3">
      <c r="B36" s="535" t="s">
        <v>164</v>
      </c>
      <c r="C36" s="536" t="s">
        <v>163</v>
      </c>
      <c r="D36" s="100" t="s">
        <v>159</v>
      </c>
      <c r="E36" s="93">
        <f>G36*I36*K36</f>
        <v>0</v>
      </c>
      <c r="G36" s="111">
        <f t="shared" ref="G36:I41" si="1">G5</f>
        <v>0</v>
      </c>
      <c r="H36" s="104" t="str">
        <f t="shared" si="1"/>
        <v>personnes</v>
      </c>
      <c r="I36" s="104">
        <f t="shared" si="1"/>
        <v>0</v>
      </c>
      <c r="J36" s="104" t="s">
        <v>161</v>
      </c>
      <c r="K36" s="110">
        <v>200</v>
      </c>
      <c r="L36" s="537"/>
      <c r="N36" s="535" t="s">
        <v>162</v>
      </c>
      <c r="O36" s="101">
        <f t="shared" ref="O36:Q41" si="2">O5</f>
        <v>0</v>
      </c>
      <c r="P36" s="100" t="str">
        <f t="shared" si="2"/>
        <v>Apports de la compagnie (réserves)</v>
      </c>
      <c r="Q36" s="93">
        <f t="shared" si="2"/>
        <v>0</v>
      </c>
    </row>
    <row r="37" spans="2:18" x14ac:dyDescent="0.3">
      <c r="B37" s="535"/>
      <c r="C37" s="536"/>
      <c r="D37" s="100" t="s">
        <v>158</v>
      </c>
      <c r="E37" s="93">
        <f t="shared" ref="E37:E41" si="3">G37*I37*K37</f>
        <v>0</v>
      </c>
      <c r="G37" s="104">
        <f t="shared" si="1"/>
        <v>0</v>
      </c>
      <c r="H37" s="103" t="str">
        <f t="shared" si="1"/>
        <v>personnes</v>
      </c>
      <c r="I37" s="104">
        <f t="shared" si="1"/>
        <v>0</v>
      </c>
      <c r="J37" s="104" t="s">
        <v>161</v>
      </c>
      <c r="K37" s="109">
        <v>200</v>
      </c>
      <c r="L37" s="538"/>
      <c r="N37" s="535"/>
      <c r="O37" s="101">
        <f t="shared" si="2"/>
        <v>0</v>
      </c>
      <c r="P37" s="100" t="str">
        <f t="shared" si="2"/>
        <v>Autres apports de la compagnie (préciser)</v>
      </c>
      <c r="Q37" s="93">
        <f t="shared" si="2"/>
        <v>0</v>
      </c>
    </row>
    <row r="38" spans="2:18" x14ac:dyDescent="0.3">
      <c r="B38" s="535"/>
      <c r="C38" s="536"/>
      <c r="D38" s="106"/>
      <c r="E38" s="105">
        <f t="shared" si="3"/>
        <v>0</v>
      </c>
      <c r="G38" s="104">
        <f t="shared" si="1"/>
        <v>0</v>
      </c>
      <c r="H38" s="104" t="str">
        <f t="shared" si="1"/>
        <v>personnes</v>
      </c>
      <c r="I38" s="104">
        <f t="shared" si="1"/>
        <v>0</v>
      </c>
      <c r="J38" s="104">
        <f>J7</f>
        <v>0</v>
      </c>
      <c r="K38" s="107">
        <v>0</v>
      </c>
      <c r="L38" s="538"/>
      <c r="N38" s="535"/>
      <c r="O38" s="101">
        <f t="shared" si="2"/>
        <v>0</v>
      </c>
      <c r="P38" s="100" t="str">
        <f t="shared" si="2"/>
        <v>Quote part subventions (préciser):</v>
      </c>
      <c r="Q38" s="93">
        <f t="shared" si="2"/>
        <v>0</v>
      </c>
    </row>
    <row r="39" spans="2:18" x14ac:dyDescent="0.3">
      <c r="B39" s="535"/>
      <c r="C39" s="536" t="s">
        <v>160</v>
      </c>
      <c r="D39" s="100" t="s">
        <v>159</v>
      </c>
      <c r="E39" s="93">
        <f t="shared" si="3"/>
        <v>0</v>
      </c>
      <c r="G39" s="104">
        <f t="shared" si="1"/>
        <v>0</v>
      </c>
      <c r="H39" s="103" t="str">
        <f t="shared" si="1"/>
        <v>personnes</v>
      </c>
      <c r="I39" s="104">
        <f t="shared" si="1"/>
        <v>0</v>
      </c>
      <c r="J39" s="103">
        <f>J8</f>
        <v>0</v>
      </c>
      <c r="K39" s="108"/>
      <c r="L39" s="538"/>
      <c r="N39" s="535"/>
      <c r="O39" s="101">
        <f t="shared" si="2"/>
        <v>0</v>
      </c>
      <c r="P39" s="100" t="str">
        <f t="shared" si="2"/>
        <v>Quote part subventions (préciser):</v>
      </c>
      <c r="Q39" s="93">
        <f t="shared" si="2"/>
        <v>0</v>
      </c>
    </row>
    <row r="40" spans="2:18" x14ac:dyDescent="0.3">
      <c r="B40" s="535"/>
      <c r="C40" s="536"/>
      <c r="D40" s="100" t="s">
        <v>158</v>
      </c>
      <c r="E40" s="93">
        <f t="shared" si="3"/>
        <v>0</v>
      </c>
      <c r="G40" s="104">
        <f t="shared" si="1"/>
        <v>0</v>
      </c>
      <c r="H40" s="104" t="str">
        <f t="shared" si="1"/>
        <v>personnes</v>
      </c>
      <c r="I40" s="104">
        <f t="shared" si="1"/>
        <v>0</v>
      </c>
      <c r="J40" s="104">
        <f>J9</f>
        <v>0</v>
      </c>
      <c r="K40" s="107"/>
      <c r="L40" s="538"/>
      <c r="N40" s="535"/>
      <c r="O40" s="101">
        <f t="shared" si="2"/>
        <v>0</v>
      </c>
      <c r="P40" s="100" t="str">
        <f t="shared" si="2"/>
        <v>Quote part subventions (préciser):</v>
      </c>
      <c r="Q40" s="93">
        <f t="shared" si="2"/>
        <v>0</v>
      </c>
    </row>
    <row r="41" spans="2:18" x14ac:dyDescent="0.3">
      <c r="B41" s="535"/>
      <c r="C41" s="536"/>
      <c r="D41" s="106"/>
      <c r="E41" s="105">
        <f t="shared" si="3"/>
        <v>0</v>
      </c>
      <c r="G41" s="104">
        <f t="shared" si="1"/>
        <v>0</v>
      </c>
      <c r="H41" s="103" t="str">
        <f t="shared" si="1"/>
        <v>personnes</v>
      </c>
      <c r="I41" s="104">
        <f t="shared" si="1"/>
        <v>0</v>
      </c>
      <c r="J41" s="103">
        <f>J10</f>
        <v>0</v>
      </c>
      <c r="K41" s="102">
        <v>0</v>
      </c>
      <c r="L41" s="539"/>
      <c r="N41" s="535"/>
      <c r="O41" s="101">
        <f t="shared" si="2"/>
        <v>0</v>
      </c>
      <c r="P41" s="100">
        <f t="shared" si="2"/>
        <v>0</v>
      </c>
      <c r="Q41" s="93">
        <f t="shared" si="2"/>
        <v>0</v>
      </c>
    </row>
    <row r="42" spans="2:18" x14ac:dyDescent="0.3">
      <c r="B42" s="531" t="s">
        <v>157</v>
      </c>
      <c r="C42" s="531"/>
      <c r="D42" s="531"/>
      <c r="E42" s="92">
        <f>SUM(E36:E41)</f>
        <v>0</v>
      </c>
      <c r="N42" s="531" t="s">
        <v>157</v>
      </c>
      <c r="O42" s="531"/>
      <c r="P42" s="531"/>
      <c r="Q42" s="92">
        <f>SUM(Q36:Q41)</f>
        <v>0</v>
      </c>
    </row>
    <row r="43" spans="2:18" x14ac:dyDescent="0.3">
      <c r="B43" s="542" t="s">
        <v>156</v>
      </c>
      <c r="C43" s="576" t="str">
        <f t="shared" ref="C43:C49" si="4">C12</f>
        <v>préciser :</v>
      </c>
      <c r="D43" s="576"/>
      <c r="E43" s="93">
        <f t="shared" ref="E43:E49" si="5">E12</f>
        <v>0</v>
      </c>
      <c r="G43" s="545" t="s">
        <v>155</v>
      </c>
      <c r="H43" s="545"/>
      <c r="I43" s="545"/>
      <c r="J43" s="545"/>
      <c r="K43" s="545"/>
      <c r="L43" s="545"/>
      <c r="N43" s="542" t="s">
        <v>154</v>
      </c>
      <c r="O43" s="98">
        <f>O12</f>
        <v>0</v>
      </c>
      <c r="P43" s="94" t="s">
        <v>153</v>
      </c>
      <c r="Q43" s="546">
        <f>R43</f>
        <v>0</v>
      </c>
      <c r="R43" s="546">
        <f>O43%*O44*O47*O48*O49%</f>
        <v>0</v>
      </c>
    </row>
    <row r="44" spans="2:18" ht="14.5" customHeight="1" x14ac:dyDescent="0.3">
      <c r="B44" s="542"/>
      <c r="C44" s="576" t="str">
        <f t="shared" si="4"/>
        <v>préciser :</v>
      </c>
      <c r="D44" s="576"/>
      <c r="E44" s="93">
        <f t="shared" si="5"/>
        <v>0</v>
      </c>
      <c r="G44" s="549" t="e">
        <f>(E39+E40)/O48</f>
        <v>#DIV/0!</v>
      </c>
      <c r="H44" s="550"/>
      <c r="I44" s="550"/>
      <c r="J44" s="550"/>
      <c r="K44" s="550"/>
      <c r="L44" s="551"/>
      <c r="N44" s="542"/>
      <c r="O44" s="98">
        <f>O13</f>
        <v>0</v>
      </c>
      <c r="P44" s="94" t="s">
        <v>152</v>
      </c>
      <c r="Q44" s="547"/>
      <c r="R44" s="547"/>
    </row>
    <row r="45" spans="2:18" ht="14.5" customHeight="1" x14ac:dyDescent="0.3">
      <c r="B45" s="542"/>
      <c r="C45" s="576" t="str">
        <f t="shared" si="4"/>
        <v>préciser :</v>
      </c>
      <c r="D45" s="576"/>
      <c r="E45" s="93">
        <f t="shared" si="5"/>
        <v>0</v>
      </c>
      <c r="G45" s="552"/>
      <c r="H45" s="553"/>
      <c r="I45" s="553"/>
      <c r="J45" s="553"/>
      <c r="K45" s="553"/>
      <c r="L45" s="554"/>
      <c r="N45" s="542"/>
      <c r="O45" s="99"/>
      <c r="P45" s="99"/>
      <c r="Q45" s="547"/>
      <c r="R45" s="547"/>
    </row>
    <row r="46" spans="2:18" ht="14.5" customHeight="1" x14ac:dyDescent="0.3">
      <c r="B46" s="542"/>
      <c r="C46" s="576" t="str">
        <f t="shared" si="4"/>
        <v>préciser :</v>
      </c>
      <c r="D46" s="576"/>
      <c r="E46" s="93">
        <f t="shared" si="5"/>
        <v>0</v>
      </c>
      <c r="G46" s="552"/>
      <c r="H46" s="553"/>
      <c r="I46" s="553"/>
      <c r="J46" s="553"/>
      <c r="K46" s="553"/>
      <c r="L46" s="554"/>
      <c r="N46" s="542"/>
      <c r="O46" s="99"/>
      <c r="P46" s="99"/>
      <c r="Q46" s="547"/>
      <c r="R46" s="547"/>
    </row>
    <row r="47" spans="2:18" x14ac:dyDescent="0.3">
      <c r="B47" s="542"/>
      <c r="C47" s="576" t="str">
        <f t="shared" si="4"/>
        <v>préciser :</v>
      </c>
      <c r="D47" s="576"/>
      <c r="E47" s="93">
        <f t="shared" si="5"/>
        <v>0</v>
      </c>
      <c r="G47" s="552"/>
      <c r="H47" s="553"/>
      <c r="I47" s="553"/>
      <c r="J47" s="553"/>
      <c r="K47" s="553"/>
      <c r="L47" s="554"/>
      <c r="N47" s="542"/>
      <c r="O47" s="98">
        <f>+O14</f>
        <v>0</v>
      </c>
      <c r="P47" s="94" t="s">
        <v>151</v>
      </c>
      <c r="Q47" s="547"/>
      <c r="R47" s="547"/>
    </row>
    <row r="48" spans="2:18" x14ac:dyDescent="0.3">
      <c r="B48" s="542"/>
      <c r="C48" s="576">
        <f t="shared" si="4"/>
        <v>0</v>
      </c>
      <c r="D48" s="576"/>
      <c r="E48" s="93">
        <f t="shared" si="5"/>
        <v>0</v>
      </c>
      <c r="G48" s="552"/>
      <c r="H48" s="553"/>
      <c r="I48" s="553"/>
      <c r="J48" s="553"/>
      <c r="K48" s="553"/>
      <c r="L48" s="554"/>
      <c r="N48" s="542"/>
      <c r="O48" s="98">
        <f>O17</f>
        <v>0</v>
      </c>
      <c r="P48" s="94" t="s">
        <v>150</v>
      </c>
      <c r="Q48" s="547"/>
      <c r="R48" s="547"/>
    </row>
    <row r="49" spans="2:18" x14ac:dyDescent="0.3">
      <c r="B49" s="542"/>
      <c r="C49" s="576">
        <f t="shared" si="4"/>
        <v>0</v>
      </c>
      <c r="D49" s="576"/>
      <c r="E49" s="93">
        <f t="shared" si="5"/>
        <v>0</v>
      </c>
      <c r="G49" s="555"/>
      <c r="H49" s="556"/>
      <c r="I49" s="556"/>
      <c r="J49" s="556"/>
      <c r="K49" s="556"/>
      <c r="L49" s="557"/>
      <c r="N49" s="542"/>
      <c r="O49" s="94">
        <f>O18</f>
        <v>0</v>
      </c>
      <c r="P49" s="94" t="s">
        <v>149</v>
      </c>
      <c r="Q49" s="548"/>
      <c r="R49" s="548"/>
    </row>
    <row r="50" spans="2:18" x14ac:dyDescent="0.3">
      <c r="B50" s="531" t="s">
        <v>148</v>
      </c>
      <c r="C50" s="531"/>
      <c r="D50" s="531"/>
      <c r="E50" s="92">
        <f>SUM(E43:E49)</f>
        <v>0</v>
      </c>
      <c r="G50" s="545" t="s">
        <v>28</v>
      </c>
      <c r="H50" s="545"/>
      <c r="I50" s="545"/>
      <c r="J50" s="545"/>
      <c r="K50" s="545"/>
      <c r="L50" s="545"/>
      <c r="N50" s="531" t="s">
        <v>148</v>
      </c>
      <c r="O50" s="531"/>
      <c r="P50" s="531"/>
      <c r="Q50" s="92">
        <f>Q43</f>
        <v>0</v>
      </c>
    </row>
    <row r="51" spans="2:18" x14ac:dyDescent="0.3">
      <c r="B51" s="535" t="s">
        <v>147</v>
      </c>
      <c r="C51" s="558" t="str">
        <f>C20</f>
        <v>préciser :</v>
      </c>
      <c r="D51" s="559"/>
      <c r="E51" s="93">
        <f t="shared" ref="E51:E57" si="6">E20</f>
        <v>0</v>
      </c>
      <c r="G51" s="549"/>
      <c r="H51" s="550"/>
      <c r="I51" s="550"/>
      <c r="J51" s="550"/>
      <c r="K51" s="550"/>
      <c r="L51" s="551"/>
      <c r="N51" s="560" t="s">
        <v>146</v>
      </c>
      <c r="O51" s="94">
        <f t="shared" ref="O51:Q54" si="7">O20</f>
        <v>0</v>
      </c>
      <c r="P51" s="97" t="str">
        <f t="shared" si="7"/>
        <v xml:space="preserve">Subventions Publiques ou montants de copro </v>
      </c>
      <c r="Q51" s="93">
        <f t="shared" si="7"/>
        <v>0</v>
      </c>
    </row>
    <row r="52" spans="2:18" x14ac:dyDescent="0.3">
      <c r="B52" s="535"/>
      <c r="C52" s="559" t="str">
        <f t="shared" ref="C51:C60" si="8">C21</f>
        <v>préciser :</v>
      </c>
      <c r="D52" s="559"/>
      <c r="E52" s="93">
        <f t="shared" si="6"/>
        <v>0</v>
      </c>
      <c r="G52" s="552"/>
      <c r="H52" s="553"/>
      <c r="I52" s="553"/>
      <c r="J52" s="553"/>
      <c r="K52" s="553"/>
      <c r="L52" s="554"/>
      <c r="N52" s="561"/>
      <c r="O52" s="94">
        <f t="shared" si="7"/>
        <v>0</v>
      </c>
      <c r="P52" s="96">
        <f t="shared" si="7"/>
        <v>0</v>
      </c>
      <c r="Q52" s="93">
        <f t="shared" si="7"/>
        <v>0</v>
      </c>
    </row>
    <row r="53" spans="2:18" x14ac:dyDescent="0.3">
      <c r="B53" s="535"/>
      <c r="C53" s="559" t="str">
        <f t="shared" si="8"/>
        <v>préciser :</v>
      </c>
      <c r="D53" s="559"/>
      <c r="E53" s="93">
        <f t="shared" si="6"/>
        <v>0</v>
      </c>
      <c r="G53" s="552"/>
      <c r="H53" s="553"/>
      <c r="I53" s="553"/>
      <c r="J53" s="553"/>
      <c r="K53" s="553"/>
      <c r="L53" s="554"/>
      <c r="N53" s="561"/>
      <c r="O53" s="94">
        <f t="shared" si="7"/>
        <v>0</v>
      </c>
      <c r="P53" s="97" t="str">
        <f t="shared" si="7"/>
        <v>Organismes privés</v>
      </c>
      <c r="Q53" s="93">
        <f t="shared" si="7"/>
        <v>0</v>
      </c>
    </row>
    <row r="54" spans="2:18" x14ac:dyDescent="0.3">
      <c r="B54" s="535"/>
      <c r="C54" s="559" t="str">
        <f t="shared" si="8"/>
        <v>préciser :</v>
      </c>
      <c r="D54" s="559"/>
      <c r="E54" s="93">
        <f t="shared" si="6"/>
        <v>0</v>
      </c>
      <c r="G54" s="552"/>
      <c r="H54" s="553"/>
      <c r="I54" s="553"/>
      <c r="J54" s="553"/>
      <c r="K54" s="553"/>
      <c r="L54" s="554"/>
      <c r="N54" s="561"/>
      <c r="O54" s="94">
        <f t="shared" si="7"/>
        <v>0</v>
      </c>
      <c r="P54" s="96">
        <f t="shared" si="7"/>
        <v>0</v>
      </c>
      <c r="Q54" s="93">
        <f t="shared" si="7"/>
        <v>0</v>
      </c>
    </row>
    <row r="55" spans="2:18" x14ac:dyDescent="0.3">
      <c r="B55" s="535"/>
      <c r="C55" s="559" t="str">
        <f t="shared" si="8"/>
        <v>préciser :</v>
      </c>
      <c r="D55" s="559"/>
      <c r="E55" s="93">
        <f t="shared" si="6"/>
        <v>0</v>
      </c>
      <c r="G55" s="552"/>
      <c r="H55" s="553"/>
      <c r="I55" s="553"/>
      <c r="J55" s="553"/>
      <c r="K55" s="553"/>
      <c r="L55" s="554"/>
      <c r="N55" s="561"/>
      <c r="O55" s="94">
        <f>O26</f>
        <v>0</v>
      </c>
      <c r="P55" s="97" t="str">
        <f t="shared" ref="P55:Q58" si="9">P24</f>
        <v>Soutiens privés</v>
      </c>
      <c r="Q55" s="93">
        <f t="shared" si="9"/>
        <v>0</v>
      </c>
    </row>
    <row r="56" spans="2:18" x14ac:dyDescent="0.3">
      <c r="B56" s="535"/>
      <c r="C56" s="559" t="str">
        <f t="shared" si="8"/>
        <v>préciser :</v>
      </c>
      <c r="D56" s="559"/>
      <c r="E56" s="93">
        <f t="shared" si="6"/>
        <v>0</v>
      </c>
      <c r="G56" s="552"/>
      <c r="H56" s="553"/>
      <c r="I56" s="553"/>
      <c r="J56" s="553"/>
      <c r="K56" s="553"/>
      <c r="L56" s="554"/>
      <c r="N56" s="561"/>
      <c r="O56" s="94">
        <f>O27</f>
        <v>0</v>
      </c>
      <c r="P56" s="96">
        <f t="shared" si="9"/>
        <v>0</v>
      </c>
      <c r="Q56" s="93">
        <f t="shared" si="9"/>
        <v>0</v>
      </c>
    </row>
    <row r="57" spans="2:18" x14ac:dyDescent="0.3">
      <c r="B57" s="535"/>
      <c r="C57" s="559" t="str">
        <f t="shared" si="8"/>
        <v>préciser :</v>
      </c>
      <c r="D57" s="559"/>
      <c r="E57" s="93">
        <f t="shared" si="6"/>
        <v>0</v>
      </c>
      <c r="G57" s="552"/>
      <c r="H57" s="553"/>
      <c r="I57" s="553"/>
      <c r="J57" s="553"/>
      <c r="K57" s="553"/>
      <c r="L57" s="554"/>
      <c r="N57" s="561"/>
      <c r="O57" s="94">
        <f>O28</f>
        <v>0</v>
      </c>
      <c r="P57" s="97" t="str">
        <f t="shared" si="9"/>
        <v>Autres sources de financement</v>
      </c>
      <c r="Q57" s="93">
        <f t="shared" si="9"/>
        <v>0</v>
      </c>
    </row>
    <row r="58" spans="2:18" x14ac:dyDescent="0.3">
      <c r="B58" s="535"/>
      <c r="C58" s="559">
        <f t="shared" si="8"/>
        <v>0</v>
      </c>
      <c r="D58" s="559"/>
      <c r="E58" s="93"/>
      <c r="G58" s="552"/>
      <c r="H58" s="553"/>
      <c r="I58" s="553"/>
      <c r="J58" s="553"/>
      <c r="K58" s="553"/>
      <c r="L58" s="554"/>
      <c r="N58" s="562"/>
      <c r="O58" s="94">
        <f>O29</f>
        <v>0</v>
      </c>
      <c r="P58" s="96">
        <f t="shared" si="9"/>
        <v>0</v>
      </c>
      <c r="Q58" s="93">
        <f t="shared" si="9"/>
        <v>0</v>
      </c>
    </row>
    <row r="59" spans="2:18" x14ac:dyDescent="0.3">
      <c r="B59" s="535"/>
      <c r="C59" s="559">
        <f t="shared" si="8"/>
        <v>0</v>
      </c>
      <c r="D59" s="559"/>
      <c r="E59" s="93"/>
      <c r="G59" s="552"/>
      <c r="H59" s="553"/>
      <c r="I59" s="553"/>
      <c r="J59" s="553"/>
      <c r="K59" s="553"/>
      <c r="L59" s="554"/>
      <c r="N59" s="95"/>
      <c r="O59" s="94"/>
      <c r="P59" s="94"/>
      <c r="Q59" s="93"/>
    </row>
    <row r="60" spans="2:18" ht="14.5" customHeight="1" x14ac:dyDescent="0.3">
      <c r="B60" s="535"/>
      <c r="C60" s="559">
        <f t="shared" si="8"/>
        <v>0</v>
      </c>
      <c r="D60" s="559"/>
      <c r="E60" s="93"/>
      <c r="G60" s="555"/>
      <c r="H60" s="556"/>
      <c r="I60" s="556"/>
      <c r="J60" s="556"/>
      <c r="K60" s="556"/>
      <c r="L60" s="557"/>
      <c r="N60" s="531" t="s">
        <v>145</v>
      </c>
      <c r="O60" s="531"/>
      <c r="P60" s="531"/>
      <c r="Q60" s="92">
        <f>SUM(Q51:Q58)</f>
        <v>0</v>
      </c>
    </row>
    <row r="61" spans="2:18" x14ac:dyDescent="0.3">
      <c r="B61" s="531" t="s">
        <v>145</v>
      </c>
      <c r="C61" s="531"/>
      <c r="D61" s="531"/>
      <c r="E61" s="92">
        <f>SUM(E51:E60)</f>
        <v>0</v>
      </c>
      <c r="G61" s="567" t="s">
        <v>144</v>
      </c>
      <c r="H61" s="568"/>
      <c r="I61" s="568"/>
      <c r="J61" s="568"/>
      <c r="K61" s="568"/>
      <c r="L61" s="569"/>
      <c r="N61" s="570" t="s">
        <v>4</v>
      </c>
      <c r="O61" s="570"/>
      <c r="P61" s="570"/>
      <c r="Q61" s="88">
        <f>Q42+Q50+Q60</f>
        <v>0</v>
      </c>
    </row>
    <row r="62" spans="2:18" ht="14.5" thickBot="1" x14ac:dyDescent="0.35">
      <c r="B62" s="570" t="s">
        <v>143</v>
      </c>
      <c r="C62" s="570"/>
      <c r="D62" s="570"/>
      <c r="E62" s="88">
        <f>E42+E50+E61</f>
        <v>0</v>
      </c>
      <c r="G62" s="581"/>
      <c r="H62" s="582"/>
      <c r="I62" s="582"/>
      <c r="J62" s="582"/>
      <c r="K62" s="582"/>
      <c r="L62" s="582"/>
      <c r="N62" s="583" t="s">
        <v>142</v>
      </c>
      <c r="O62" s="583"/>
      <c r="P62" s="583"/>
      <c r="Q62" s="91">
        <f>E64-Q61</f>
        <v>0</v>
      </c>
    </row>
    <row r="63" spans="2:18" ht="28.5" thickBot="1" x14ac:dyDescent="0.35">
      <c r="B63" s="90" t="s">
        <v>414</v>
      </c>
      <c r="C63" s="577"/>
      <c r="D63" s="578"/>
      <c r="E63" s="89">
        <f>E62*20%</f>
        <v>0</v>
      </c>
    </row>
    <row r="64" spans="2:18" x14ac:dyDescent="0.3">
      <c r="B64" s="570" t="s">
        <v>141</v>
      </c>
      <c r="C64" s="570"/>
      <c r="D64" s="570"/>
      <c r="E64" s="88">
        <f>(E62+E63)</f>
        <v>0</v>
      </c>
    </row>
    <row r="66" spans="1:17" x14ac:dyDescent="0.3">
      <c r="A66" s="579" t="s">
        <v>415</v>
      </c>
      <c r="B66" s="580"/>
      <c r="C66" s="580"/>
      <c r="D66" s="580"/>
      <c r="E66" s="580"/>
      <c r="F66" s="580"/>
      <c r="G66" s="580"/>
      <c r="H66" s="580"/>
      <c r="I66" s="580"/>
      <c r="J66" s="580"/>
      <c r="K66" s="580"/>
      <c r="L66" s="580"/>
      <c r="M66" s="580"/>
      <c r="N66" s="580"/>
      <c r="O66" s="580"/>
      <c r="P66" s="580"/>
      <c r="Q66" s="580"/>
    </row>
    <row r="67" spans="1:17" x14ac:dyDescent="0.3">
      <c r="A67" s="580"/>
      <c r="B67" s="580"/>
      <c r="C67" s="580"/>
      <c r="D67" s="580"/>
      <c r="E67" s="580"/>
      <c r="F67" s="580"/>
      <c r="G67" s="580"/>
      <c r="H67" s="580"/>
      <c r="I67" s="580"/>
      <c r="J67" s="580"/>
      <c r="K67" s="580"/>
      <c r="L67" s="580"/>
      <c r="M67" s="580"/>
      <c r="N67" s="580"/>
      <c r="O67" s="580"/>
      <c r="P67" s="580"/>
      <c r="Q67" s="580"/>
    </row>
    <row r="68" spans="1:17" x14ac:dyDescent="0.3">
      <c r="A68" s="580"/>
      <c r="B68" s="580"/>
      <c r="C68" s="580"/>
      <c r="D68" s="580"/>
      <c r="E68" s="580"/>
      <c r="F68" s="580"/>
      <c r="G68" s="580"/>
      <c r="H68" s="580"/>
      <c r="I68" s="580"/>
      <c r="J68" s="580"/>
      <c r="K68" s="580"/>
      <c r="L68" s="580"/>
      <c r="M68" s="580"/>
      <c r="N68" s="580"/>
      <c r="O68" s="580"/>
      <c r="P68" s="580"/>
      <c r="Q68" s="580"/>
    </row>
    <row r="69" spans="1:17" x14ac:dyDescent="0.3">
      <c r="A69" s="580"/>
      <c r="B69" s="580"/>
      <c r="C69" s="580"/>
      <c r="D69" s="580"/>
      <c r="E69" s="580"/>
      <c r="F69" s="580"/>
      <c r="G69" s="580"/>
      <c r="H69" s="580"/>
      <c r="I69" s="580"/>
      <c r="J69" s="580"/>
      <c r="K69" s="580"/>
      <c r="L69" s="580"/>
      <c r="M69" s="580"/>
      <c r="N69" s="580"/>
      <c r="O69" s="580"/>
      <c r="P69" s="580"/>
      <c r="Q69" s="580"/>
    </row>
    <row r="70" spans="1:17" x14ac:dyDescent="0.3">
      <c r="A70" s="580"/>
      <c r="B70" s="580"/>
      <c r="C70" s="580"/>
      <c r="D70" s="580"/>
      <c r="E70" s="580"/>
      <c r="F70" s="580"/>
      <c r="G70" s="580"/>
      <c r="H70" s="580"/>
      <c r="I70" s="580"/>
      <c r="J70" s="580"/>
      <c r="K70" s="580"/>
      <c r="L70" s="580"/>
      <c r="M70" s="580"/>
      <c r="N70" s="580"/>
      <c r="O70" s="580"/>
      <c r="P70" s="580"/>
      <c r="Q70" s="580"/>
    </row>
    <row r="71" spans="1:17" x14ac:dyDescent="0.3">
      <c r="A71" s="580"/>
      <c r="B71" s="580"/>
      <c r="C71" s="580"/>
      <c r="D71" s="580"/>
      <c r="E71" s="580"/>
      <c r="F71" s="580"/>
      <c r="G71" s="580"/>
      <c r="H71" s="580"/>
      <c r="I71" s="580"/>
      <c r="J71" s="580"/>
      <c r="K71" s="580"/>
      <c r="L71" s="580"/>
      <c r="M71" s="580"/>
      <c r="N71" s="580"/>
      <c r="O71" s="580"/>
      <c r="P71" s="580"/>
      <c r="Q71" s="580"/>
    </row>
  </sheetData>
  <dataConsolidate/>
  <mergeCells count="98">
    <mergeCell ref="G62:L62"/>
    <mergeCell ref="N62:P62"/>
    <mergeCell ref="C60:D60"/>
    <mergeCell ref="C58:D58"/>
    <mergeCell ref="C59:D59"/>
    <mergeCell ref="C63:D63"/>
    <mergeCell ref="B64:D64"/>
    <mergeCell ref="A66:Q71"/>
    <mergeCell ref="N60:P60"/>
    <mergeCell ref="B61:D61"/>
    <mergeCell ref="G61:L61"/>
    <mergeCell ref="N61:P61"/>
    <mergeCell ref="B62:D62"/>
    <mergeCell ref="B51:B60"/>
    <mergeCell ref="C51:D51"/>
    <mergeCell ref="G51:L60"/>
    <mergeCell ref="N51:N58"/>
    <mergeCell ref="C52:D52"/>
    <mergeCell ref="C53:D53"/>
    <mergeCell ref="C54:D54"/>
    <mergeCell ref="C55:D55"/>
    <mergeCell ref="C56:D56"/>
    <mergeCell ref="C57:D57"/>
    <mergeCell ref="C47:D47"/>
    <mergeCell ref="C48:D48"/>
    <mergeCell ref="C49:D49"/>
    <mergeCell ref="B50:D50"/>
    <mergeCell ref="G50:L50"/>
    <mergeCell ref="N50:P50"/>
    <mergeCell ref="B43:B49"/>
    <mergeCell ref="C43:D43"/>
    <mergeCell ref="G43:L43"/>
    <mergeCell ref="N43:N49"/>
    <mergeCell ref="Q43:Q49"/>
    <mergeCell ref="R43:R49"/>
    <mergeCell ref="C44:D44"/>
    <mergeCell ref="G44:L49"/>
    <mergeCell ref="C45:D45"/>
    <mergeCell ref="C46:D46"/>
    <mergeCell ref="B42:D42"/>
    <mergeCell ref="N42:P42"/>
    <mergeCell ref="B35:E35"/>
    <mergeCell ref="J35:L35"/>
    <mergeCell ref="N35:Q35"/>
    <mergeCell ref="B36:B41"/>
    <mergeCell ref="C36:C38"/>
    <mergeCell ref="L36:L41"/>
    <mergeCell ref="N36:N41"/>
    <mergeCell ref="C39:C41"/>
    <mergeCell ref="B33:Q33"/>
    <mergeCell ref="C24:D24"/>
    <mergeCell ref="C25:D25"/>
    <mergeCell ref="C26:D26"/>
    <mergeCell ref="C27:D27"/>
    <mergeCell ref="C28:D28"/>
    <mergeCell ref="N29:P29"/>
    <mergeCell ref="C29:D29"/>
    <mergeCell ref="B30:D30"/>
    <mergeCell ref="G30:L30"/>
    <mergeCell ref="N30:P30"/>
    <mergeCell ref="B31:D31"/>
    <mergeCell ref="G31:L31"/>
    <mergeCell ref="N31:P31"/>
    <mergeCell ref="B19:D19"/>
    <mergeCell ref="G19:L19"/>
    <mergeCell ref="N19:P19"/>
    <mergeCell ref="B20:B29"/>
    <mergeCell ref="C20:D20"/>
    <mergeCell ref="G20:L29"/>
    <mergeCell ref="N20:N28"/>
    <mergeCell ref="C21:D21"/>
    <mergeCell ref="C22:D22"/>
    <mergeCell ref="C23:D23"/>
    <mergeCell ref="R10:T11"/>
    <mergeCell ref="B11:D11"/>
    <mergeCell ref="N11:P11"/>
    <mergeCell ref="B12:B18"/>
    <mergeCell ref="C12:D12"/>
    <mergeCell ref="G12:L12"/>
    <mergeCell ref="N12:N18"/>
    <mergeCell ref="Q12:Q18"/>
    <mergeCell ref="R12:R18"/>
    <mergeCell ref="C13:D13"/>
    <mergeCell ref="G13:L18"/>
    <mergeCell ref="C14:D14"/>
    <mergeCell ref="C15:D15"/>
    <mergeCell ref="C16:D16"/>
    <mergeCell ref="C17:D17"/>
    <mergeCell ref="C18:D18"/>
    <mergeCell ref="B2:L2"/>
    <mergeCell ref="B4:E4"/>
    <mergeCell ref="J4:L4"/>
    <mergeCell ref="N4:Q4"/>
    <mergeCell ref="B5:B10"/>
    <mergeCell ref="C5:C7"/>
    <mergeCell ref="L5:L10"/>
    <mergeCell ref="N5:N10"/>
    <mergeCell ref="C8:C10"/>
  </mergeCells>
  <conditionalFormatting sqref="G31:L31">
    <cfRule type="cellIs" dxfId="6" priority="1" operator="lessThan">
      <formula>0</formula>
    </cfRule>
    <cfRule type="cellIs" dxfId="5" priority="2" operator="greaterThan">
      <formula>0</formula>
    </cfRule>
    <cfRule type="cellIs" dxfId="4" priority="7" operator="equal">
      <formula>0</formula>
    </cfRule>
  </conditionalFormatting>
  <conditionalFormatting sqref="O20:O28">
    <cfRule type="containsText" dxfId="3" priority="5" operator="containsText" text="EA">
      <formula>NOT(ISERROR(SEARCH("EA",O20)))</formula>
    </cfRule>
    <cfRule type="containsText" dxfId="2" priority="6" operator="containsText" text="AD">
      <formula>NOT(ISERROR(SEARCH("AD",O20)))</formula>
    </cfRule>
  </conditionalFormatting>
  <conditionalFormatting sqref="O51:O59">
    <cfRule type="containsText" dxfId="1" priority="3" operator="containsText" text="EA">
      <formula>NOT(ISERROR(SEARCH("EA",O51)))</formula>
    </cfRule>
    <cfRule type="containsText" dxfId="0" priority="4" operator="containsText" text="AD">
      <formula>NOT(ISERROR(SEARCH("AD",O51)))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1"/>
  <dimension ref="A1:DY135"/>
  <sheetViews>
    <sheetView topLeftCell="BY1" zoomScale="60" zoomScaleNormal="60" workbookViewId="0">
      <selection activeCell="CG10" sqref="CG10"/>
    </sheetView>
  </sheetViews>
  <sheetFormatPr baseColWidth="10" defaultRowHeight="14.5" x14ac:dyDescent="0.35"/>
  <cols>
    <col min="1" max="25" width="15.54296875" customWidth="1"/>
    <col min="26" max="26" width="21.81640625" customWidth="1"/>
    <col min="27" max="27" width="22.7265625" customWidth="1"/>
    <col min="28" max="28" width="20.54296875" customWidth="1"/>
    <col min="29" max="29" width="23.7265625" customWidth="1"/>
    <col min="30" max="30" width="22.81640625" bestFit="1" customWidth="1"/>
    <col min="31" max="47" width="20.54296875" customWidth="1"/>
    <col min="48" max="58" width="23.54296875" customWidth="1"/>
    <col min="59" max="59" width="24.81640625" customWidth="1"/>
    <col min="60" max="71" width="10.54296875" customWidth="1"/>
    <col min="73" max="73" width="20.54296875" customWidth="1"/>
    <col min="74" max="74" width="23.7265625" style="58" customWidth="1"/>
    <col min="75" max="80" width="20.54296875" customWidth="1"/>
    <col min="81" max="81" width="36.26953125" customWidth="1"/>
    <col min="82" max="82" width="32" customWidth="1"/>
    <col min="83" max="83" width="29.1796875" customWidth="1"/>
    <col min="86" max="86" width="40.54296875" customWidth="1"/>
    <col min="87" max="87" width="19" customWidth="1"/>
    <col min="88" max="88" width="27.1796875" customWidth="1"/>
    <col min="89" max="89" width="18.26953125" bestFit="1" customWidth="1"/>
    <col min="90" max="90" width="17.453125" customWidth="1"/>
    <col min="91" max="91" width="27.26953125" bestFit="1" customWidth="1"/>
    <col min="92" max="92" width="17.453125" customWidth="1"/>
    <col min="93" max="93" width="32.7265625" customWidth="1"/>
    <col min="94" max="94" width="14.81640625" customWidth="1"/>
    <col min="95" max="95" width="31.26953125" bestFit="1" customWidth="1"/>
    <col min="96" max="96" width="13.7265625" bestFit="1" customWidth="1"/>
    <col min="97" max="97" width="21.26953125" customWidth="1"/>
    <col min="98" max="98" width="16.54296875" customWidth="1"/>
    <col min="99" max="99" width="22" customWidth="1"/>
    <col min="100" max="100" width="20.54296875" customWidth="1"/>
    <col min="101" max="101" width="17.453125" customWidth="1"/>
    <col min="102" max="102" width="14.26953125" customWidth="1"/>
    <col min="103" max="103" width="24.453125" bestFit="1" customWidth="1"/>
    <col min="104" max="104" width="25.7265625" customWidth="1"/>
    <col min="105" max="105" width="18.81640625" customWidth="1"/>
    <col min="106" max="106" width="16.453125" customWidth="1"/>
    <col min="107" max="107" width="20" customWidth="1"/>
    <col min="108" max="108" width="17.54296875" customWidth="1"/>
    <col min="109" max="109" width="22.1796875" customWidth="1"/>
    <col min="110" max="110" width="19.26953125" customWidth="1"/>
    <col min="111" max="111" width="18.54296875" customWidth="1"/>
    <col min="112" max="112" width="18.81640625" customWidth="1"/>
    <col min="113" max="113" width="17.26953125" bestFit="1" customWidth="1"/>
    <col min="114" max="114" width="16.81640625" bestFit="1" customWidth="1"/>
    <col min="115" max="115" width="30.453125" bestFit="1" customWidth="1"/>
    <col min="129" max="129" width="69.7265625" bestFit="1" customWidth="1"/>
  </cols>
  <sheetData>
    <row r="1" spans="1:129" ht="18.5" x14ac:dyDescent="0.35">
      <c r="A1" s="1"/>
      <c r="B1" s="1"/>
      <c r="C1" s="2"/>
      <c r="D1" s="3"/>
      <c r="E1" s="4"/>
      <c r="F1" s="5"/>
      <c r="G1" s="4"/>
      <c r="H1" s="6"/>
      <c r="I1" s="3"/>
      <c r="J1" s="4"/>
      <c r="K1" s="7"/>
      <c r="L1" s="4"/>
      <c r="M1" s="4"/>
      <c r="N1" s="4"/>
      <c r="O1" s="4"/>
      <c r="P1" s="4"/>
      <c r="Q1" s="4"/>
      <c r="R1" s="8"/>
      <c r="S1" s="8"/>
      <c r="T1" s="4"/>
      <c r="U1" s="8"/>
      <c r="V1" s="8"/>
      <c r="W1" s="4"/>
      <c r="X1" s="9"/>
      <c r="Y1" s="4"/>
      <c r="Z1" s="10"/>
      <c r="AA1" s="10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2"/>
      <c r="AV1" s="13"/>
      <c r="AW1" s="11"/>
      <c r="AX1" s="11"/>
      <c r="AY1" s="11"/>
      <c r="AZ1" s="11"/>
      <c r="BA1" s="11"/>
      <c r="BB1" s="12"/>
      <c r="BC1" s="12"/>
      <c r="BD1" s="11"/>
      <c r="BE1" s="11"/>
      <c r="BF1" s="11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1"/>
      <c r="BV1" s="11"/>
      <c r="BW1" s="12"/>
      <c r="BX1" s="14"/>
      <c r="BY1" s="14"/>
      <c r="BZ1" s="15"/>
      <c r="CA1" s="14"/>
      <c r="CB1" s="14"/>
      <c r="CC1" s="12"/>
    </row>
    <row r="2" spans="1:129" ht="29" thickBot="1" x14ac:dyDescent="0.7">
      <c r="A2" s="1"/>
      <c r="B2" s="1"/>
      <c r="C2" s="2"/>
      <c r="D2" s="3"/>
      <c r="E2" s="4"/>
      <c r="F2" s="5"/>
      <c r="G2" s="4"/>
      <c r="H2" s="6"/>
      <c r="I2" s="3"/>
      <c r="J2" s="4"/>
      <c r="K2" s="7"/>
      <c r="L2" s="4"/>
      <c r="M2" s="4"/>
      <c r="N2" s="4"/>
      <c r="O2" s="4"/>
      <c r="P2" s="4"/>
      <c r="Q2" s="4"/>
      <c r="R2" s="8"/>
      <c r="S2" s="8"/>
      <c r="T2" s="4"/>
      <c r="U2" s="8"/>
      <c r="V2" s="8"/>
      <c r="W2" s="4"/>
      <c r="X2" s="9"/>
      <c r="Y2" s="4"/>
      <c r="Z2" s="380"/>
      <c r="AA2" s="380"/>
      <c r="AB2" s="378"/>
      <c r="AC2" s="378"/>
      <c r="AD2" s="378"/>
      <c r="AE2" s="378"/>
      <c r="AF2" s="378"/>
      <c r="AG2" s="378"/>
      <c r="AH2" s="378"/>
      <c r="AI2" s="378"/>
      <c r="AJ2" s="378"/>
      <c r="AK2" s="378"/>
      <c r="AL2" s="378"/>
      <c r="AM2" s="378"/>
      <c r="AN2" s="378"/>
      <c r="AO2" s="378"/>
      <c r="AP2" s="378"/>
      <c r="AQ2" s="378"/>
      <c r="AR2" s="378"/>
      <c r="AS2" s="378"/>
      <c r="AT2" s="378"/>
      <c r="AU2" s="379"/>
      <c r="AV2" s="382"/>
      <c r="AW2" s="378"/>
      <c r="AX2" s="378"/>
      <c r="AY2" s="378"/>
      <c r="AZ2" s="378"/>
      <c r="BA2" s="378"/>
      <c r="BB2" s="379"/>
      <c r="BC2" s="379"/>
      <c r="BD2" s="378"/>
      <c r="BE2" s="378"/>
      <c r="BF2" s="378"/>
      <c r="BG2" s="380"/>
      <c r="BH2" s="380"/>
      <c r="BI2" s="380"/>
      <c r="BJ2" s="380"/>
      <c r="BK2" s="380"/>
      <c r="BL2" s="380"/>
      <c r="BM2" s="380"/>
      <c r="BN2" s="380"/>
      <c r="BO2" s="380"/>
      <c r="BP2" s="380"/>
      <c r="BQ2" s="380"/>
      <c r="BR2" s="380"/>
      <c r="BS2" s="380"/>
      <c r="BT2" s="380"/>
      <c r="BU2" s="378"/>
      <c r="BV2" s="378"/>
      <c r="BW2" s="379"/>
      <c r="BX2" s="407"/>
      <c r="BY2" s="407"/>
      <c r="BZ2" s="408"/>
      <c r="CA2" s="407"/>
      <c r="CB2" s="407"/>
      <c r="CC2" s="12"/>
      <c r="CH2" s="364" t="s">
        <v>371</v>
      </c>
      <c r="CI2" s="364"/>
      <c r="CJ2" s="364"/>
      <c r="CK2" s="364"/>
      <c r="CL2" s="364"/>
      <c r="CM2" s="364"/>
      <c r="CN2" s="364"/>
      <c r="CO2" s="364"/>
      <c r="CP2" s="364"/>
      <c r="CQ2" s="364"/>
      <c r="CR2" s="364"/>
      <c r="CS2" s="364"/>
      <c r="CT2" s="364"/>
      <c r="CU2" s="364"/>
      <c r="CV2" s="364"/>
      <c r="CW2" s="364"/>
      <c r="CX2" s="364"/>
      <c r="CY2" s="364"/>
      <c r="CZ2" s="364"/>
      <c r="DA2" s="364"/>
      <c r="DB2" s="364"/>
      <c r="DC2" s="364"/>
      <c r="DD2" s="364"/>
      <c r="DE2" s="364"/>
      <c r="DF2" s="364"/>
      <c r="DG2" s="364"/>
      <c r="DH2" s="364"/>
      <c r="DI2" s="364"/>
      <c r="DJ2" s="364"/>
      <c r="DK2" s="364"/>
      <c r="DL2" s="364"/>
      <c r="DM2" s="364"/>
      <c r="DN2" s="364"/>
      <c r="DO2" s="364"/>
      <c r="DP2" s="364"/>
      <c r="DQ2" s="364"/>
      <c r="DR2" s="364"/>
      <c r="DS2" s="364"/>
      <c r="DT2" s="364"/>
      <c r="DU2" s="364"/>
      <c r="DV2" s="364"/>
      <c r="DW2" s="364"/>
      <c r="DX2" s="364"/>
      <c r="DY2" s="364"/>
    </row>
    <row r="3" spans="1:129" ht="41.15" customHeight="1" thickBot="1" x14ac:dyDescent="0.4">
      <c r="A3" s="1"/>
      <c r="B3" s="1"/>
      <c r="C3" s="2"/>
      <c r="D3" s="3"/>
      <c r="E3" s="4"/>
      <c r="F3" s="5"/>
      <c r="G3" s="4"/>
      <c r="H3" s="6"/>
      <c r="I3" s="3"/>
      <c r="J3" s="4"/>
      <c r="K3" s="7"/>
      <c r="L3" s="4"/>
      <c r="M3" s="4"/>
      <c r="N3" s="4"/>
      <c r="O3" s="4"/>
      <c r="P3" s="4"/>
      <c r="Q3" s="4"/>
      <c r="R3" s="8"/>
      <c r="S3" s="8"/>
      <c r="T3" s="4"/>
      <c r="U3" s="8"/>
      <c r="V3" s="8"/>
      <c r="W3" s="4"/>
      <c r="X3" s="9"/>
      <c r="Y3" s="4"/>
      <c r="Z3" s="634" t="s">
        <v>396</v>
      </c>
      <c r="AA3" s="646"/>
      <c r="AB3" s="640" t="s">
        <v>395</v>
      </c>
      <c r="AC3" s="641"/>
      <c r="AD3" s="641"/>
      <c r="AE3" s="641"/>
      <c r="AF3" s="641"/>
      <c r="AG3" s="641"/>
      <c r="AH3" s="641"/>
      <c r="AI3" s="641"/>
      <c r="AJ3" s="641"/>
      <c r="AK3" s="641"/>
      <c r="AL3" s="641"/>
      <c r="AM3" s="641"/>
      <c r="AN3" s="641"/>
      <c r="AO3" s="641"/>
      <c r="AP3" s="641"/>
      <c r="AQ3" s="641"/>
      <c r="AR3" s="641"/>
      <c r="AS3" s="641"/>
      <c r="AT3" s="641"/>
      <c r="AU3" s="642"/>
      <c r="AV3" s="634" t="s">
        <v>394</v>
      </c>
      <c r="AW3" s="635"/>
      <c r="AX3" s="635"/>
      <c r="AY3" s="635"/>
      <c r="AZ3" s="635"/>
      <c r="BA3" s="635"/>
      <c r="BB3" s="635"/>
      <c r="BC3" s="635"/>
      <c r="BD3" s="635"/>
      <c r="BE3" s="635"/>
      <c r="BF3" s="636"/>
      <c r="BG3" s="649" t="s">
        <v>393</v>
      </c>
      <c r="BH3" s="650"/>
      <c r="BI3" s="650"/>
      <c r="BJ3" s="650"/>
      <c r="BK3" s="650"/>
      <c r="BL3" s="650"/>
      <c r="BM3" s="650"/>
      <c r="BN3" s="650"/>
      <c r="BO3" s="650"/>
      <c r="BP3" s="650"/>
      <c r="BQ3" s="650"/>
      <c r="BR3" s="650"/>
      <c r="BS3" s="650"/>
      <c r="BT3" s="651"/>
      <c r="BU3" s="611" t="s">
        <v>378</v>
      </c>
      <c r="BV3" s="612"/>
      <c r="BW3" s="613"/>
      <c r="BX3" s="605" t="s">
        <v>374</v>
      </c>
      <c r="BY3" s="606"/>
      <c r="BZ3" s="606"/>
      <c r="CA3" s="606"/>
      <c r="CB3" s="607"/>
      <c r="CC3" s="626" t="s">
        <v>364</v>
      </c>
      <c r="CD3" s="627"/>
      <c r="CE3" s="627"/>
      <c r="CH3" s="628" t="s">
        <v>372</v>
      </c>
      <c r="CI3" s="629"/>
      <c r="CJ3" s="629"/>
      <c r="CK3" s="629"/>
      <c r="CL3" s="629"/>
      <c r="CM3" s="629"/>
      <c r="CN3" s="629"/>
      <c r="CO3" s="629"/>
      <c r="CP3" s="629"/>
      <c r="CQ3" s="629"/>
      <c r="CR3" s="630"/>
      <c r="CS3" s="620" t="s">
        <v>353</v>
      </c>
      <c r="CT3" s="621"/>
      <c r="CU3" s="621"/>
      <c r="CV3" s="621"/>
      <c r="CW3" s="621"/>
      <c r="CX3" s="622"/>
      <c r="CY3" s="595" t="s">
        <v>360</v>
      </c>
      <c r="CZ3" s="596"/>
      <c r="DA3" s="599" t="s">
        <v>373</v>
      </c>
      <c r="DB3" s="600"/>
      <c r="DC3" s="600"/>
      <c r="DD3" s="600"/>
      <c r="DE3" s="600"/>
      <c r="DF3" s="601"/>
      <c r="DG3" s="616" t="s">
        <v>374</v>
      </c>
      <c r="DH3" s="617"/>
      <c r="DI3" s="617"/>
      <c r="DJ3" s="617"/>
      <c r="DK3" s="617"/>
      <c r="DL3" s="584" t="s">
        <v>375</v>
      </c>
      <c r="DM3" s="585"/>
      <c r="DN3" s="585"/>
      <c r="DO3" s="585"/>
      <c r="DP3" s="585"/>
      <c r="DQ3" s="585"/>
      <c r="DR3" s="585"/>
      <c r="DS3" s="585"/>
      <c r="DT3" s="585"/>
      <c r="DU3" s="585"/>
      <c r="DV3" s="585"/>
      <c r="DW3" s="585"/>
      <c r="DX3" s="586"/>
      <c r="DY3" s="587" t="s">
        <v>340</v>
      </c>
    </row>
    <row r="4" spans="1:129" ht="100" customHeight="1" thickBot="1" x14ac:dyDescent="0.4">
      <c r="A4" s="16"/>
      <c r="B4" s="16"/>
      <c r="C4" s="17"/>
      <c r="D4" s="18"/>
      <c r="E4" s="19"/>
      <c r="F4" s="20"/>
      <c r="G4" s="19"/>
      <c r="H4" s="21"/>
      <c r="I4" s="18"/>
      <c r="J4" s="19"/>
      <c r="K4" s="22"/>
      <c r="L4" s="19"/>
      <c r="M4" s="19"/>
      <c r="N4" s="19"/>
      <c r="O4" s="19"/>
      <c r="P4" s="19"/>
      <c r="Q4" s="19"/>
      <c r="R4" s="16"/>
      <c r="S4" s="16"/>
      <c r="T4" s="19"/>
      <c r="U4" s="16"/>
      <c r="V4" s="16"/>
      <c r="W4" s="19"/>
      <c r="X4" s="23"/>
      <c r="Y4" s="19"/>
      <c r="Z4" s="647"/>
      <c r="AA4" s="648"/>
      <c r="AB4" s="643"/>
      <c r="AC4" s="644"/>
      <c r="AD4" s="644"/>
      <c r="AE4" s="644"/>
      <c r="AF4" s="644"/>
      <c r="AG4" s="644"/>
      <c r="AH4" s="644"/>
      <c r="AI4" s="644"/>
      <c r="AJ4" s="644"/>
      <c r="AK4" s="644"/>
      <c r="AL4" s="644"/>
      <c r="AM4" s="644"/>
      <c r="AN4" s="644"/>
      <c r="AO4" s="644"/>
      <c r="AP4" s="644"/>
      <c r="AQ4" s="644"/>
      <c r="AR4" s="644"/>
      <c r="AS4" s="644"/>
      <c r="AT4" s="644"/>
      <c r="AU4" s="645"/>
      <c r="AV4" s="637"/>
      <c r="AW4" s="638"/>
      <c r="AX4" s="638"/>
      <c r="AY4" s="638"/>
      <c r="AZ4" s="638"/>
      <c r="BA4" s="638"/>
      <c r="BB4" s="638"/>
      <c r="BC4" s="638"/>
      <c r="BD4" s="638"/>
      <c r="BE4" s="638"/>
      <c r="BF4" s="639"/>
      <c r="BG4" s="655" t="s">
        <v>57</v>
      </c>
      <c r="BH4" s="652" t="s">
        <v>0</v>
      </c>
      <c r="BI4" s="653"/>
      <c r="BJ4" s="654"/>
      <c r="BK4" s="652" t="s">
        <v>1</v>
      </c>
      <c r="BL4" s="653"/>
      <c r="BM4" s="654"/>
      <c r="BN4" s="652" t="s">
        <v>2</v>
      </c>
      <c r="BO4" s="653"/>
      <c r="BP4" s="654"/>
      <c r="BQ4" s="652" t="s">
        <v>3</v>
      </c>
      <c r="BR4" s="653"/>
      <c r="BS4" s="654"/>
      <c r="BT4" s="655" t="s">
        <v>4</v>
      </c>
      <c r="BU4" s="614"/>
      <c r="BV4" s="614"/>
      <c r="BW4" s="615"/>
      <c r="BX4" s="608"/>
      <c r="BY4" s="609"/>
      <c r="BZ4" s="609"/>
      <c r="CA4" s="609"/>
      <c r="CB4" s="610"/>
      <c r="CC4" s="427" t="s">
        <v>365</v>
      </c>
      <c r="CD4" s="428" t="s">
        <v>366</v>
      </c>
      <c r="CE4" s="428" t="s">
        <v>367</v>
      </c>
      <c r="CH4" s="631"/>
      <c r="CI4" s="632"/>
      <c r="CJ4" s="632"/>
      <c r="CK4" s="632"/>
      <c r="CL4" s="632"/>
      <c r="CM4" s="632"/>
      <c r="CN4" s="632"/>
      <c r="CO4" s="632"/>
      <c r="CP4" s="632"/>
      <c r="CQ4" s="632"/>
      <c r="CR4" s="633"/>
      <c r="CS4" s="623"/>
      <c r="CT4" s="624"/>
      <c r="CU4" s="624"/>
      <c r="CV4" s="624"/>
      <c r="CW4" s="624"/>
      <c r="CX4" s="625"/>
      <c r="CY4" s="597"/>
      <c r="CZ4" s="598"/>
      <c r="DA4" s="602"/>
      <c r="DB4" s="603"/>
      <c r="DC4" s="603"/>
      <c r="DD4" s="603"/>
      <c r="DE4" s="603"/>
      <c r="DF4" s="604"/>
      <c r="DG4" s="618"/>
      <c r="DH4" s="619"/>
      <c r="DI4" s="619"/>
      <c r="DJ4" s="619"/>
      <c r="DK4" s="619"/>
      <c r="DL4" s="590" t="s">
        <v>0</v>
      </c>
      <c r="DM4" s="591"/>
      <c r="DN4" s="592"/>
      <c r="DO4" s="590" t="s">
        <v>1</v>
      </c>
      <c r="DP4" s="591"/>
      <c r="DQ4" s="592"/>
      <c r="DR4" s="590" t="s">
        <v>2</v>
      </c>
      <c r="DS4" s="591"/>
      <c r="DT4" s="592"/>
      <c r="DU4" s="590" t="s">
        <v>3</v>
      </c>
      <c r="DV4" s="591"/>
      <c r="DW4" s="592"/>
      <c r="DX4" s="593" t="s">
        <v>4</v>
      </c>
      <c r="DY4" s="588"/>
    </row>
    <row r="5" spans="1:129" ht="96.65" customHeight="1" thickBot="1" x14ac:dyDescent="0.4">
      <c r="A5" s="24" t="s">
        <v>5</v>
      </c>
      <c r="B5" s="24" t="s">
        <v>6</v>
      </c>
      <c r="C5" s="24" t="s">
        <v>7</v>
      </c>
      <c r="D5" s="24" t="s">
        <v>8</v>
      </c>
      <c r="E5" s="24" t="s">
        <v>9</v>
      </c>
      <c r="F5" s="24" t="s">
        <v>10</v>
      </c>
      <c r="G5" s="24" t="s">
        <v>11</v>
      </c>
      <c r="H5" s="25" t="s">
        <v>12</v>
      </c>
      <c r="I5" s="24" t="s">
        <v>13</v>
      </c>
      <c r="J5" s="24" t="s">
        <v>14</v>
      </c>
      <c r="K5" s="26" t="s">
        <v>15</v>
      </c>
      <c r="L5" s="24" t="s">
        <v>16</v>
      </c>
      <c r="M5" s="24" t="s">
        <v>17</v>
      </c>
      <c r="N5" s="24" t="s">
        <v>18</v>
      </c>
      <c r="O5" s="24" t="s">
        <v>19</v>
      </c>
      <c r="P5" s="24" t="s">
        <v>20</v>
      </c>
      <c r="Q5" s="24" t="s">
        <v>21</v>
      </c>
      <c r="R5" s="24" t="s">
        <v>22</v>
      </c>
      <c r="S5" s="24" t="s">
        <v>23</v>
      </c>
      <c r="T5" s="24" t="s">
        <v>24</v>
      </c>
      <c r="U5" s="24" t="s">
        <v>25</v>
      </c>
      <c r="V5" s="27" t="s">
        <v>26</v>
      </c>
      <c r="W5" s="27" t="s">
        <v>27</v>
      </c>
      <c r="X5" s="27" t="s">
        <v>28</v>
      </c>
      <c r="Y5" s="383" t="s">
        <v>29</v>
      </c>
      <c r="Z5" s="384" t="s">
        <v>30</v>
      </c>
      <c r="AA5" s="385" t="s">
        <v>31</v>
      </c>
      <c r="AB5" s="386" t="s">
        <v>398</v>
      </c>
      <c r="AC5" s="387" t="s">
        <v>32</v>
      </c>
      <c r="AD5" s="387" t="s">
        <v>409</v>
      </c>
      <c r="AE5" s="387" t="s">
        <v>33</v>
      </c>
      <c r="AF5" s="387" t="s">
        <v>34</v>
      </c>
      <c r="AG5" s="387" t="s">
        <v>69</v>
      </c>
      <c r="AH5" s="387" t="s">
        <v>35</v>
      </c>
      <c r="AI5" s="387" t="s">
        <v>36</v>
      </c>
      <c r="AJ5" s="387" t="s">
        <v>37</v>
      </c>
      <c r="AK5" s="387" t="s">
        <v>38</v>
      </c>
      <c r="AL5" s="387" t="s">
        <v>39</v>
      </c>
      <c r="AM5" s="387" t="s">
        <v>40</v>
      </c>
      <c r="AN5" s="387" t="s">
        <v>41</v>
      </c>
      <c r="AO5" s="387" t="s">
        <v>42</v>
      </c>
      <c r="AP5" s="387" t="s">
        <v>43</v>
      </c>
      <c r="AQ5" s="387" t="s">
        <v>44</v>
      </c>
      <c r="AR5" s="387" t="s">
        <v>70</v>
      </c>
      <c r="AS5" s="387" t="s">
        <v>45</v>
      </c>
      <c r="AT5" s="388" t="s">
        <v>402</v>
      </c>
      <c r="AU5" s="413" t="s">
        <v>46</v>
      </c>
      <c r="AV5" s="390" t="s">
        <v>47</v>
      </c>
      <c r="AW5" s="391" t="s">
        <v>48</v>
      </c>
      <c r="AX5" s="392" t="s">
        <v>49</v>
      </c>
      <c r="AY5" s="391" t="s">
        <v>50</v>
      </c>
      <c r="AZ5" s="391" t="s">
        <v>51</v>
      </c>
      <c r="BA5" s="391" t="s">
        <v>52</v>
      </c>
      <c r="BB5" s="393" t="s">
        <v>53</v>
      </c>
      <c r="BC5" s="391" t="s">
        <v>403</v>
      </c>
      <c r="BD5" s="394" t="s">
        <v>54</v>
      </c>
      <c r="BE5" s="394" t="s">
        <v>55</v>
      </c>
      <c r="BF5" s="385" t="s">
        <v>56</v>
      </c>
      <c r="BG5" s="656"/>
      <c r="BH5" s="395" t="s">
        <v>58</v>
      </c>
      <c r="BI5" s="396" t="s">
        <v>59</v>
      </c>
      <c r="BJ5" s="397" t="s">
        <v>60</v>
      </c>
      <c r="BK5" s="395" t="s">
        <v>58</v>
      </c>
      <c r="BL5" s="396" t="s">
        <v>59</v>
      </c>
      <c r="BM5" s="397" t="s">
        <v>60</v>
      </c>
      <c r="BN5" s="395" t="s">
        <v>58</v>
      </c>
      <c r="BO5" s="396" t="s">
        <v>59</v>
      </c>
      <c r="BP5" s="397" t="s">
        <v>60</v>
      </c>
      <c r="BQ5" s="395" t="s">
        <v>58</v>
      </c>
      <c r="BR5" s="396" t="s">
        <v>59</v>
      </c>
      <c r="BS5" s="397" t="s">
        <v>60</v>
      </c>
      <c r="BT5" s="656"/>
      <c r="BU5" s="398" t="s">
        <v>131</v>
      </c>
      <c r="BV5" s="399" t="s">
        <v>61</v>
      </c>
      <c r="BW5" s="400" t="s">
        <v>62</v>
      </c>
      <c r="BX5" s="403" t="s">
        <v>63</v>
      </c>
      <c r="BY5" s="404" t="s">
        <v>64</v>
      </c>
      <c r="BZ5" s="405" t="s">
        <v>65</v>
      </c>
      <c r="CA5" s="404" t="s">
        <v>66</v>
      </c>
      <c r="CB5" s="406" t="s">
        <v>67</v>
      </c>
      <c r="CC5" s="409" t="s">
        <v>368</v>
      </c>
      <c r="CD5" s="410" t="s">
        <v>369</v>
      </c>
      <c r="CE5" s="410" t="s">
        <v>370</v>
      </c>
      <c r="CH5" s="368" t="s">
        <v>316</v>
      </c>
      <c r="CI5" s="368" t="s">
        <v>376</v>
      </c>
      <c r="CJ5" s="369" t="s">
        <v>377</v>
      </c>
      <c r="CK5" s="368" t="s">
        <v>378</v>
      </c>
      <c r="CL5" s="368" t="s">
        <v>379</v>
      </c>
      <c r="CM5" s="370" t="s">
        <v>318</v>
      </c>
      <c r="CN5" s="370" t="s">
        <v>341</v>
      </c>
      <c r="CO5" s="368" t="s">
        <v>404</v>
      </c>
      <c r="CP5" s="368" t="s">
        <v>405</v>
      </c>
      <c r="CQ5" s="370" t="s">
        <v>406</v>
      </c>
      <c r="CR5" s="370" t="s">
        <v>407</v>
      </c>
      <c r="CS5" s="371" t="s">
        <v>380</v>
      </c>
      <c r="CT5" s="371" t="s">
        <v>381</v>
      </c>
      <c r="CU5" s="372" t="s">
        <v>382</v>
      </c>
      <c r="CV5" s="372" t="s">
        <v>383</v>
      </c>
      <c r="CW5" s="371" t="s">
        <v>384</v>
      </c>
      <c r="CX5" s="371" t="s">
        <v>385</v>
      </c>
      <c r="CY5" s="377" t="s">
        <v>386</v>
      </c>
      <c r="CZ5" s="377" t="s">
        <v>341</v>
      </c>
      <c r="DA5" s="373" t="s">
        <v>387</v>
      </c>
      <c r="DB5" s="373" t="s">
        <v>388</v>
      </c>
      <c r="DC5" s="373" t="s">
        <v>389</v>
      </c>
      <c r="DD5" s="374" t="s">
        <v>323</v>
      </c>
      <c r="DE5" s="374" t="s">
        <v>324</v>
      </c>
      <c r="DF5" s="373" t="s">
        <v>325</v>
      </c>
      <c r="DG5" s="375" t="s">
        <v>326</v>
      </c>
      <c r="DH5" s="375" t="s">
        <v>327</v>
      </c>
      <c r="DI5" s="375" t="s">
        <v>328</v>
      </c>
      <c r="DJ5" s="376" t="s">
        <v>329</v>
      </c>
      <c r="DK5" s="376" t="s">
        <v>330</v>
      </c>
      <c r="DL5" s="365" t="s">
        <v>58</v>
      </c>
      <c r="DM5" s="366" t="s">
        <v>59</v>
      </c>
      <c r="DN5" s="366" t="s">
        <v>60</v>
      </c>
      <c r="DO5" s="366" t="s">
        <v>58</v>
      </c>
      <c r="DP5" s="366" t="s">
        <v>59</v>
      </c>
      <c r="DQ5" s="366" t="s">
        <v>60</v>
      </c>
      <c r="DR5" s="366" t="s">
        <v>58</v>
      </c>
      <c r="DS5" s="366" t="s">
        <v>59</v>
      </c>
      <c r="DT5" s="366" t="s">
        <v>60</v>
      </c>
      <c r="DU5" s="366" t="s">
        <v>58</v>
      </c>
      <c r="DV5" s="366" t="s">
        <v>59</v>
      </c>
      <c r="DW5" s="367" t="s">
        <v>60</v>
      </c>
      <c r="DX5" s="594"/>
      <c r="DY5" s="589"/>
    </row>
    <row r="6" spans="1:129" s="71" customFormat="1" ht="30" customHeight="1" x14ac:dyDescent="0.3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54"/>
      <c r="Y6" s="54"/>
      <c r="Z6" s="381">
        <f>'FORMULAIRE DIFFUSION'!C73</f>
        <v>0</v>
      </c>
      <c r="AA6" s="381"/>
      <c r="AB6" s="381">
        <f>'FORMULAIRE DIFFUSION'!E26</f>
        <v>0</v>
      </c>
      <c r="AC6" s="381" t="str">
        <f>IF('FORMULAIRE DIFFUSION'!C75="","0",'FORMULAIRE DIFFUSION'!C75)</f>
        <v>0</v>
      </c>
      <c r="AD6" s="381" t="str">
        <f>IF('FORMULAIRE DIFFUSION'!C76="","0",'FORMULAIRE DIFFUSION'!C76)</f>
        <v>0</v>
      </c>
      <c r="AE6" s="381"/>
      <c r="AF6" s="381"/>
      <c r="AG6" s="381"/>
      <c r="AH6" s="381"/>
      <c r="AI6" s="381"/>
      <c r="AJ6" s="381"/>
      <c r="AK6" s="381"/>
      <c r="AL6" s="381"/>
      <c r="AM6" s="381"/>
      <c r="AN6" s="381"/>
      <c r="AO6" s="381"/>
      <c r="AP6" s="381"/>
      <c r="AQ6" s="381"/>
      <c r="AR6" s="381"/>
      <c r="AS6" s="381"/>
      <c r="AT6" s="381"/>
      <c r="AU6" s="381"/>
      <c r="AV6" s="381">
        <f>'FORMULAIRE DIFFUSION'!C66</f>
        <v>0</v>
      </c>
      <c r="AW6" s="381">
        <f>'FORMULAIRE DIFFUSION'!C110</f>
        <v>0</v>
      </c>
      <c r="AX6" s="381">
        <f>'FORMULAIRE DIFFUSION'!C39</f>
        <v>0</v>
      </c>
      <c r="AY6" s="381">
        <f>'FORMULAIRE DIFFUSION'!C82</f>
        <v>0</v>
      </c>
      <c r="AZ6" s="381">
        <f>'FORMULAIRE DIFFUSION'!C80</f>
        <v>0</v>
      </c>
      <c r="BA6" s="381">
        <f>'FORMULAIRE DIFFUSION'!C78</f>
        <v>0</v>
      </c>
      <c r="BB6" s="389" t="s">
        <v>73</v>
      </c>
      <c r="BC6" s="381">
        <f>'FORMULAIRE DIFFUSION'!C35</f>
        <v>0</v>
      </c>
      <c r="BD6" s="381">
        <f>'FORMULAIRE DIFFUSION'!C87</f>
        <v>0</v>
      </c>
      <c r="BE6" s="381">
        <f>'FORMULAIRE DIFFUSION'!C88</f>
        <v>0</v>
      </c>
      <c r="BF6" s="381"/>
      <c r="BG6" s="381" t="str">
        <f>'FORMULAIRE DIFFUSION'!E112</f>
        <v>0</v>
      </c>
      <c r="BH6" s="381">
        <f>'FORMULAIRE DIFFUSION'!C122</f>
        <v>0</v>
      </c>
      <c r="BI6" s="381">
        <f>'FORMULAIRE DIFFUSION'!C124</f>
        <v>0</v>
      </c>
      <c r="BJ6" s="381">
        <f>'FORMULAIRE DIFFUSION'!C126</f>
        <v>0</v>
      </c>
      <c r="BK6" s="381">
        <f>'FORMULAIRE DIFFUSION'!C132</f>
        <v>0</v>
      </c>
      <c r="BL6" s="381">
        <f>'FORMULAIRE DIFFUSION'!C134</f>
        <v>0</v>
      </c>
      <c r="BM6" s="381">
        <f>'FORMULAIRE DIFFUSION'!C136</f>
        <v>0</v>
      </c>
      <c r="BN6" s="381">
        <f>'FORMULAIRE DIFFUSION'!C142</f>
        <v>0</v>
      </c>
      <c r="BO6" s="381">
        <f>'FORMULAIRE DIFFUSION'!C144</f>
        <v>0</v>
      </c>
      <c r="BP6" s="381">
        <f>'FORMULAIRE DIFFUSION'!C146</f>
        <v>0</v>
      </c>
      <c r="BQ6" s="381">
        <f>'FORMULAIRE DIFFUSION'!C152</f>
        <v>0</v>
      </c>
      <c r="BR6" s="381">
        <f>'FORMULAIRE DIFFUSION'!C154</f>
        <v>0</v>
      </c>
      <c r="BS6" s="381">
        <f>'FORMULAIRE DIFFUSION'!C156</f>
        <v>0</v>
      </c>
      <c r="BT6" s="381">
        <f>SUM(BH6:BS6)</f>
        <v>0</v>
      </c>
      <c r="BU6" s="381" t="str">
        <f>'FORMULAIRE DIFFUSION'!H68</f>
        <v>0</v>
      </c>
      <c r="BV6" s="389" t="str">
        <f>'FORMULAIRE DIFFUSION'!L68</f>
        <v>0</v>
      </c>
      <c r="BW6" s="381"/>
      <c r="BX6" s="401">
        <f>'FORMULAIRE DIFFUSION'!C166</f>
        <v>0</v>
      </c>
      <c r="BY6" s="401">
        <f>'FORMULAIRE DIFFUSION'!C164</f>
        <v>0</v>
      </c>
      <c r="BZ6" s="402" t="e">
        <f>'FORMULAIRE DIFFUSION'!C168</f>
        <v>#DIV/0!</v>
      </c>
      <c r="CA6" s="381"/>
      <c r="CB6" s="381"/>
      <c r="CC6" s="381">
        <f>'FORMULAIRE DIFFUSION'!C94</f>
        <v>0</v>
      </c>
      <c r="CD6" s="381">
        <f>'FORMULAIRE DIFFUSION'!C92</f>
        <v>0</v>
      </c>
      <c r="CE6" s="381">
        <f>'FORMULAIRE DIFFUSION'!C90</f>
        <v>0</v>
      </c>
      <c r="CH6" s="54" t="str">
        <f>IF('BILAN DIFFUSION'!D18="","0",'BILAN DIFFUSION'!D18)</f>
        <v>0</v>
      </c>
      <c r="CI6" s="54" t="str">
        <f>IF('BILAN DIFFUSION'!D20="","0",'BILAN DIFFUSION'!D20)</f>
        <v>0</v>
      </c>
      <c r="CJ6" s="54" t="str">
        <f>IF('BILAN DIFFUSION'!D22="","0",'BILAN DIFFUSION'!D22)</f>
        <v>0</v>
      </c>
      <c r="CK6" s="54" t="str">
        <f>IF('BILAN DIFFUSION'!D24="","0",'BILAN DIFFUSION'!D24)</f>
        <v>0</v>
      </c>
      <c r="CL6" s="54" t="str">
        <f>IF('BILAN DIFFUSION'!D26="","0",'BILAN DIFFUSION'!D20)</f>
        <v>0</v>
      </c>
      <c r="CM6" s="54" t="str">
        <f>IF('BILAN DIFFUSION'!D28="","0",'BILAN DIFFUSION'!D28)</f>
        <v>0</v>
      </c>
      <c r="CN6" s="54" t="str">
        <f>IF('BILAN DIFFUSION'!D30="","0",'BILAN DIFFUSION'!D30)</f>
        <v>0</v>
      </c>
      <c r="CO6" s="415" t="str">
        <f>IF('BILAN DIFFUSION'!D32="","0",'BILAN DIFFUSION'!D32)</f>
        <v>0</v>
      </c>
      <c r="CP6" s="54" t="str">
        <f>IF('BILAN DIFFUSION'!D34="","0",'BILAN DIFFUSION'!D34)</f>
        <v>0</v>
      </c>
      <c r="CQ6" s="54" t="str">
        <f>IF('BILAN DIFFUSION'!D36="","0",'BILAN DIFFUSION'!D36)</f>
        <v>0</v>
      </c>
      <c r="CR6" s="54" t="str">
        <f>IF('BILAN DIFFUSION'!D38="","0",'BILAN DIFFUSION'!D38)</f>
        <v>0</v>
      </c>
      <c r="CS6" s="418" t="str">
        <f>IF('BILAN DIFFUSION'!D42="","0",'BILAN DIFFUSION'!D42)</f>
        <v>0</v>
      </c>
      <c r="CT6" s="54" t="str">
        <f>IF('BILAN DIFFUSION'!D45="","0",'BILAN DIFFUSION'!D45)</f>
        <v>0</v>
      </c>
      <c r="CU6" s="54" t="str">
        <f>IF('BILAN DIFFUSION'!D47="","0",'BILAN DIFFUSION'!D47)</f>
        <v>0</v>
      </c>
      <c r="CV6" s="54" t="str">
        <f>IF('BILAN DIFFUSION'!D49="","0",'BILAN DIFFUSION'!D49)</f>
        <v>0</v>
      </c>
      <c r="CW6" s="54" t="str">
        <f>IF('BILAN DIFFUSION'!D51="","0",'BILAN DIFFUSION'!D51)</f>
        <v>0</v>
      </c>
      <c r="CX6" s="54" t="str">
        <f>IF('BILAN DIFFUSION'!D53="","0",'BILAN DIFFUSION'!D53)</f>
        <v>0</v>
      </c>
      <c r="CY6" s="54" t="str">
        <f>IF('BILAN DIFFUSION'!D57="","0",'BILAN DIFFUSION'!D57)</f>
        <v>0</v>
      </c>
      <c r="CZ6" s="54" t="str">
        <f>IF('BILAN DIFFUSION'!D59="","0",'BILAN DIFFUSION'!D59)</f>
        <v>0</v>
      </c>
      <c r="DA6" s="54" t="str">
        <f>IF('BILAN DIFFUSION'!D64="","0",'BILAN DIFFUSION'!D64)</f>
        <v>0</v>
      </c>
      <c r="DB6" s="54" t="str">
        <f>IF('BILAN DIFFUSION'!D66="","0",'BILAN DIFFUSION'!D66)</f>
        <v>0</v>
      </c>
      <c r="DC6" s="54" t="str">
        <f>IF('BILAN DIFFUSION'!D68="","0",'BILAN DIFFUSION'!D68)</f>
        <v>0</v>
      </c>
      <c r="DD6" s="54" t="str">
        <f>IF('BILAN DIFFUSION'!D71="","0",'BILAN DIFFUSION'!D71)</f>
        <v>0</v>
      </c>
      <c r="DE6" s="54" t="str">
        <f>IF('BILAN DIFFUSION'!D73="","0",'BILAN DIFFUSION'!D73)</f>
        <v>0</v>
      </c>
      <c r="DF6" s="54" t="str">
        <f>IF('BILAN DIFFUSION'!D75="","0",'BILAN DIFFUSION'!D75)</f>
        <v>0</v>
      </c>
      <c r="DG6" s="416" t="str">
        <f>IF('BILAN DIFFUSION'!D79="","0",'BILAN DIFFUSION'!D79)</f>
        <v>0</v>
      </c>
      <c r="DH6" s="416" t="str">
        <f>IF('BILAN DIFFUSION'!D81="","0",'BILAN DIFFUSION'!D81)</f>
        <v>0</v>
      </c>
      <c r="DI6" s="416" t="str">
        <f>IF('BILAN DIFFUSION'!D83="","0",'BILAN DIFFUSION'!D83)</f>
        <v>0</v>
      </c>
      <c r="DJ6" s="416" t="str">
        <f>IF('BILAN DIFFUSION'!D85="","0",'BILAN DIFFUSION'!D85)</f>
        <v>0</v>
      </c>
      <c r="DK6" s="418" t="e">
        <f>IF('BILAN DIFFUSION'!D88="","0",'BILAN DIFFUSION'!D88)</f>
        <v>#DIV/0!</v>
      </c>
      <c r="DL6" s="381" t="str">
        <f>IF('BILAN DIFFUSION'!D96="","0",'BILAN DIFFUSION'!D96)</f>
        <v>0</v>
      </c>
      <c r="DM6" s="381" t="str">
        <f>IF('BILAN DIFFUSION'!D94="","0",'BILAN DIFFUSION'!D94)</f>
        <v>0</v>
      </c>
      <c r="DN6" s="381" t="str">
        <f>IF('BILAN DIFFUSION'!D98="","0",'BILAN DIFFUSION'!D98)</f>
        <v>0</v>
      </c>
      <c r="DO6" s="54" t="str">
        <f>IF('BILAN DIFFUSION'!D107="","0",'BILAN DIFFUSION'!D107)</f>
        <v>0</v>
      </c>
      <c r="DP6" s="54" t="str">
        <f>IF('BILAN DIFFUSION'!D105="","0",'BILAN DIFFUSION'!D105)</f>
        <v>0</v>
      </c>
      <c r="DQ6" s="54" t="str">
        <f>IF('BILAN DIFFUSION'!D109="","0",'BILAN DIFFUSION'!D109)</f>
        <v>0</v>
      </c>
      <c r="DR6" s="54" t="str">
        <f>IF('BILAN DIFFUSION'!D118="","0",'BILAN DIFFUSION'!D118)</f>
        <v>0</v>
      </c>
      <c r="DS6" s="54" t="str">
        <f>IF('BILAN DIFFUSION'!D116="","0",'BILAN DIFFUSION'!D116)</f>
        <v>0</v>
      </c>
      <c r="DT6" s="54" t="str">
        <f>IF('BILAN DIFFUSION'!D120="","0",'BILAN DIFFUSION'!D120)</f>
        <v>0</v>
      </c>
      <c r="DU6" s="54" t="str">
        <f>IF('BILAN DIFFUSION'!D128="","0",'BILAN DIFFUSION'!D128)</f>
        <v>0</v>
      </c>
      <c r="DV6" s="54" t="str">
        <f>IF('BILAN DIFFUSION'!D126="","0",'BILAN DIFFUSION'!D126)</f>
        <v>0</v>
      </c>
      <c r="DW6" s="54" t="str">
        <f>IF('BILAN DIFFUSION'!D130="","0",'BILAN DIFFUSION'!D130)</f>
        <v>0</v>
      </c>
      <c r="DX6" s="381">
        <f>SUM(DL6:DW6)</f>
        <v>0</v>
      </c>
      <c r="DY6" s="414" t="str">
        <f>IF('BILAN DIFFUSION'!D136="","0",'BILAN DIFFUSION'!D136)</f>
        <v>0</v>
      </c>
    </row>
    <row r="7" spans="1:129" ht="30" customHeight="1" x14ac:dyDescent="0.3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53"/>
      <c r="BW7" s="28"/>
      <c r="BX7" s="28"/>
      <c r="BY7" s="28"/>
      <c r="BZ7" s="28"/>
      <c r="CA7" s="28"/>
      <c r="CB7" s="28"/>
      <c r="CC7" s="28"/>
      <c r="CD7" s="28"/>
      <c r="CE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</row>
    <row r="8" spans="1:129" ht="30" customHeight="1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53"/>
      <c r="BW8" s="28"/>
      <c r="BX8" s="28"/>
      <c r="BY8" s="28"/>
      <c r="BZ8" s="28"/>
      <c r="CA8" s="28"/>
      <c r="CB8" s="28"/>
      <c r="CC8" s="28"/>
      <c r="CD8" s="28"/>
      <c r="CE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</row>
    <row r="9" spans="1:129" ht="30" customHeight="1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53"/>
      <c r="BW9" s="28"/>
      <c r="BX9" s="28"/>
      <c r="BY9" s="28"/>
      <c r="BZ9" s="28"/>
      <c r="CA9" s="28"/>
      <c r="CB9" s="28"/>
      <c r="CC9" s="28"/>
      <c r="CD9" s="28"/>
      <c r="CE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</row>
    <row r="10" spans="1:129" ht="30" customHeight="1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53"/>
      <c r="BW10" s="28"/>
      <c r="BX10" s="28"/>
      <c r="BY10" s="28"/>
      <c r="BZ10" s="28"/>
      <c r="CA10" s="28"/>
      <c r="CB10" s="28"/>
      <c r="CC10" s="28"/>
      <c r="CD10" s="28"/>
      <c r="CE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</row>
    <row r="11" spans="1:129" ht="30" customHeight="1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53"/>
      <c r="BW11" s="28"/>
      <c r="BX11" s="28"/>
      <c r="BY11" s="28"/>
      <c r="BZ11" s="28"/>
      <c r="CA11" s="28"/>
      <c r="CB11" s="28"/>
      <c r="CC11" s="28"/>
      <c r="CD11" s="28"/>
      <c r="CE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</row>
    <row r="12" spans="1:129" ht="30" customHeight="1" x14ac:dyDescent="0.3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53"/>
      <c r="BW12" s="28"/>
      <c r="BX12" s="28"/>
      <c r="BY12" s="28"/>
      <c r="BZ12" s="28"/>
      <c r="CA12" s="28"/>
      <c r="CB12" s="28"/>
      <c r="CC12" s="28"/>
      <c r="CD12" s="28"/>
      <c r="CE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</row>
    <row r="13" spans="1:129" ht="30" customHeight="1" x14ac:dyDescent="0.3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53"/>
      <c r="BW13" s="28"/>
      <c r="BX13" s="28"/>
      <c r="BY13" s="28"/>
      <c r="BZ13" s="28"/>
      <c r="CA13" s="28"/>
      <c r="CB13" s="28"/>
      <c r="CC13" s="28"/>
      <c r="CD13" s="28"/>
      <c r="CE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</row>
    <row r="14" spans="1:129" ht="30" customHeight="1" x14ac:dyDescent="0.3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53"/>
      <c r="BW14" s="28"/>
      <c r="BX14" s="28"/>
      <c r="BY14" s="28"/>
      <c r="BZ14" s="28"/>
      <c r="CA14" s="28"/>
      <c r="CB14" s="28"/>
      <c r="CC14" s="28"/>
      <c r="CD14" s="28"/>
      <c r="CE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</row>
    <row r="15" spans="1:129" ht="30" customHeight="1" x14ac:dyDescent="0.3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53"/>
      <c r="BW15" s="28"/>
      <c r="BX15" s="28"/>
      <c r="BY15" s="28"/>
      <c r="BZ15" s="28"/>
      <c r="CA15" s="28"/>
      <c r="CB15" s="28"/>
      <c r="CC15" s="28"/>
      <c r="CD15" s="28"/>
      <c r="CE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</row>
    <row r="16" spans="1:129" ht="30" customHeight="1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53"/>
      <c r="BW16" s="28"/>
      <c r="BX16" s="28"/>
      <c r="BY16" s="28"/>
      <c r="BZ16" s="28"/>
      <c r="CA16" s="28"/>
      <c r="CB16" s="28"/>
      <c r="CC16" s="28"/>
      <c r="CD16" s="28"/>
      <c r="CE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</row>
    <row r="17" spans="1:129" ht="30" customHeight="1" x14ac:dyDescent="0.3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53"/>
      <c r="BW17" s="28"/>
      <c r="BX17" s="28"/>
      <c r="BY17" s="28"/>
      <c r="BZ17" s="28"/>
      <c r="CA17" s="28"/>
      <c r="CB17" s="28"/>
      <c r="CC17" s="28"/>
      <c r="CD17" s="28"/>
      <c r="CE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</row>
    <row r="18" spans="1:129" ht="30" customHeight="1" x14ac:dyDescent="0.3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53"/>
      <c r="BW18" s="28"/>
      <c r="BX18" s="28"/>
      <c r="BY18" s="28"/>
      <c r="BZ18" s="28"/>
      <c r="CA18" s="28"/>
      <c r="CB18" s="28"/>
      <c r="CC18" s="28"/>
      <c r="CD18" s="28"/>
      <c r="CE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</row>
    <row r="19" spans="1:129" ht="30" customHeight="1" x14ac:dyDescent="0.3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53"/>
      <c r="BW19" s="28"/>
      <c r="BX19" s="28"/>
      <c r="BY19" s="28"/>
      <c r="BZ19" s="28"/>
      <c r="CA19" s="28"/>
      <c r="CB19" s="28"/>
      <c r="CC19" s="28"/>
      <c r="CD19" s="28"/>
      <c r="CE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</row>
    <row r="20" spans="1:129" ht="30" customHeight="1" x14ac:dyDescent="0.3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53"/>
      <c r="BW20" s="28"/>
      <c r="BX20" s="28"/>
      <c r="BY20" s="28"/>
      <c r="BZ20" s="28"/>
      <c r="CA20" s="28"/>
      <c r="CB20" s="28"/>
      <c r="CC20" s="28"/>
      <c r="CD20" s="28"/>
      <c r="CE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</row>
    <row r="21" spans="1:129" ht="30" customHeight="1" x14ac:dyDescent="0.3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53"/>
      <c r="BW21" s="28"/>
      <c r="BX21" s="28"/>
      <c r="BY21" s="28"/>
      <c r="BZ21" s="28"/>
      <c r="CA21" s="28"/>
      <c r="CB21" s="28"/>
      <c r="CC21" s="28"/>
      <c r="CD21" s="28"/>
      <c r="CE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</row>
    <row r="22" spans="1:129" ht="30" customHeight="1" x14ac:dyDescent="0.3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53"/>
      <c r="BW22" s="28"/>
      <c r="BX22" s="28"/>
      <c r="BY22" s="28"/>
      <c r="BZ22" s="28"/>
      <c r="CA22" s="28"/>
      <c r="CB22" s="28"/>
      <c r="CC22" s="28"/>
      <c r="CD22" s="28"/>
      <c r="CE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</row>
    <row r="23" spans="1:129" ht="30" customHeight="1" x14ac:dyDescent="0.3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53"/>
      <c r="BW23" s="28"/>
      <c r="BX23" s="28"/>
      <c r="BY23" s="28"/>
      <c r="BZ23" s="28"/>
      <c r="CA23" s="28"/>
      <c r="CB23" s="28"/>
      <c r="CC23" s="28"/>
      <c r="CD23" s="28"/>
      <c r="CE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</row>
    <row r="24" spans="1:129" ht="30" customHeight="1" x14ac:dyDescent="0.3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53"/>
      <c r="BW24" s="28"/>
      <c r="BX24" s="28"/>
      <c r="BY24" s="28"/>
      <c r="BZ24" s="28"/>
      <c r="CA24" s="28"/>
      <c r="CB24" s="28"/>
      <c r="CC24" s="28"/>
      <c r="CD24" s="28"/>
      <c r="CE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</row>
    <row r="25" spans="1:129" ht="30" customHeight="1" x14ac:dyDescent="0.3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53"/>
      <c r="BW25" s="28"/>
      <c r="BX25" s="28"/>
      <c r="BY25" s="28"/>
      <c r="BZ25" s="28"/>
      <c r="CA25" s="28"/>
      <c r="CB25" s="28"/>
      <c r="CC25" s="28"/>
      <c r="CD25" s="28"/>
      <c r="CE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</row>
    <row r="26" spans="1:129" ht="30" customHeight="1" x14ac:dyDescent="0.3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53"/>
      <c r="BW26" s="28"/>
      <c r="BX26" s="28"/>
      <c r="BY26" s="28"/>
      <c r="BZ26" s="28"/>
      <c r="CA26" s="28"/>
      <c r="CB26" s="28"/>
      <c r="CC26" s="28"/>
      <c r="CD26" s="28"/>
      <c r="CE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</row>
    <row r="27" spans="1:129" ht="30" customHeight="1" x14ac:dyDescent="0.3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53"/>
      <c r="BW27" s="28"/>
      <c r="BX27" s="28"/>
      <c r="BY27" s="28"/>
      <c r="BZ27" s="28"/>
      <c r="CA27" s="28"/>
      <c r="CB27" s="28"/>
      <c r="CC27" s="28"/>
      <c r="CD27" s="28"/>
      <c r="CE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</row>
    <row r="28" spans="1:129" ht="30" customHeight="1" x14ac:dyDescent="0.3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53"/>
      <c r="BW28" s="28"/>
      <c r="BX28" s="28"/>
      <c r="BY28" s="28"/>
      <c r="BZ28" s="28"/>
      <c r="CA28" s="28"/>
      <c r="CB28" s="28"/>
      <c r="CC28" s="28"/>
      <c r="CD28" s="28"/>
      <c r="CE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</row>
    <row r="29" spans="1:129" ht="30" customHeight="1" x14ac:dyDescent="0.3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53"/>
      <c r="BW29" s="28"/>
      <c r="BX29" s="28"/>
      <c r="BY29" s="28"/>
      <c r="BZ29" s="28"/>
      <c r="CA29" s="28"/>
      <c r="CB29" s="28"/>
      <c r="CC29" s="28"/>
      <c r="CD29" s="28"/>
      <c r="CE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</row>
    <row r="30" spans="1:129" ht="30" customHeight="1" x14ac:dyDescent="0.3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53"/>
      <c r="BW30" s="28"/>
      <c r="BX30" s="28"/>
      <c r="BY30" s="28"/>
      <c r="BZ30" s="28"/>
      <c r="CA30" s="28"/>
      <c r="CB30" s="28"/>
      <c r="CC30" s="28"/>
      <c r="CD30" s="28"/>
      <c r="CE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</row>
    <row r="31" spans="1:129" ht="30" customHeight="1" x14ac:dyDescent="0.3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53"/>
      <c r="BW31" s="28"/>
      <c r="BX31" s="28"/>
      <c r="BY31" s="28"/>
      <c r="BZ31" s="28"/>
      <c r="CA31" s="28"/>
      <c r="CB31" s="28"/>
      <c r="CC31" s="28"/>
      <c r="CD31" s="28"/>
      <c r="CE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</row>
    <row r="32" spans="1:129" ht="30" customHeight="1" x14ac:dyDescent="0.3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53"/>
      <c r="BW32" s="28"/>
      <c r="BX32" s="28"/>
      <c r="BY32" s="28"/>
      <c r="BZ32" s="28"/>
      <c r="CA32" s="28"/>
      <c r="CB32" s="28"/>
      <c r="CC32" s="28"/>
      <c r="CD32" s="28"/>
      <c r="CE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</row>
    <row r="33" spans="1:129" ht="30" customHeight="1" x14ac:dyDescent="0.3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53"/>
      <c r="BW33" s="28"/>
      <c r="BX33" s="28"/>
      <c r="BY33" s="28"/>
      <c r="BZ33" s="28"/>
      <c r="CA33" s="28"/>
      <c r="CB33" s="28"/>
      <c r="CC33" s="28"/>
      <c r="CD33" s="28"/>
      <c r="CE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</row>
    <row r="34" spans="1:129" ht="30" customHeight="1" x14ac:dyDescent="0.3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53"/>
      <c r="BW34" s="28"/>
      <c r="BX34" s="28"/>
      <c r="BY34" s="28"/>
      <c r="BZ34" s="28"/>
      <c r="CA34" s="28"/>
      <c r="CB34" s="28"/>
      <c r="CC34" s="28"/>
      <c r="CD34" s="28"/>
      <c r="CE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</row>
    <row r="35" spans="1:129" ht="30" customHeight="1" x14ac:dyDescent="0.3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53"/>
      <c r="BW35" s="28"/>
      <c r="BX35" s="28"/>
      <c r="BY35" s="28"/>
      <c r="BZ35" s="28"/>
      <c r="CA35" s="28"/>
      <c r="CB35" s="28"/>
      <c r="CC35" s="28"/>
      <c r="CD35" s="28"/>
      <c r="CE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</row>
    <row r="36" spans="1:129" ht="30" customHeight="1" x14ac:dyDescent="0.3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53"/>
      <c r="BW36" s="28"/>
      <c r="BX36" s="28"/>
      <c r="BY36" s="28"/>
      <c r="BZ36" s="28"/>
      <c r="CA36" s="28"/>
      <c r="CB36" s="28"/>
      <c r="CC36" s="28"/>
      <c r="CD36" s="28"/>
      <c r="CE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</row>
    <row r="37" spans="1:129" ht="30" customHeight="1" x14ac:dyDescent="0.3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53"/>
      <c r="BW37" s="28"/>
      <c r="BX37" s="28"/>
      <c r="BY37" s="28"/>
      <c r="BZ37" s="28"/>
      <c r="CA37" s="28"/>
      <c r="CB37" s="28"/>
      <c r="CC37" s="28"/>
      <c r="CD37" s="28"/>
      <c r="CE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</row>
    <row r="38" spans="1:129" ht="30" customHeight="1" x14ac:dyDescent="0.3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53"/>
      <c r="BW38" s="28"/>
      <c r="BX38" s="28"/>
      <c r="BY38" s="28"/>
      <c r="BZ38" s="28"/>
      <c r="CA38" s="28"/>
      <c r="CB38" s="28"/>
      <c r="CC38" s="28"/>
      <c r="CD38" s="28"/>
      <c r="CE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</row>
    <row r="39" spans="1:129" ht="30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53"/>
      <c r="BW39" s="28"/>
      <c r="BX39" s="28"/>
      <c r="BY39" s="28"/>
      <c r="BZ39" s="28"/>
      <c r="CA39" s="28"/>
      <c r="CB39" s="28"/>
      <c r="CC39" s="28"/>
      <c r="CD39" s="28"/>
      <c r="CE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</row>
    <row r="40" spans="1:129" ht="30" customHeight="1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53"/>
      <c r="BW40" s="28"/>
      <c r="BX40" s="28"/>
      <c r="BY40" s="28"/>
      <c r="BZ40" s="28"/>
      <c r="CA40" s="28"/>
      <c r="CB40" s="28"/>
      <c r="CC40" s="28"/>
      <c r="CD40" s="28"/>
      <c r="CE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</row>
    <row r="41" spans="1:129" ht="30" customHeight="1" x14ac:dyDescent="0.3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53"/>
      <c r="BW41" s="28"/>
      <c r="BX41" s="28"/>
      <c r="BY41" s="28"/>
      <c r="BZ41" s="28"/>
      <c r="CA41" s="28"/>
      <c r="CB41" s="28"/>
      <c r="CC41" s="28"/>
      <c r="CD41" s="28"/>
      <c r="CE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</row>
    <row r="42" spans="1:129" ht="30" customHeight="1" x14ac:dyDescent="0.3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53"/>
      <c r="BW42" s="28"/>
      <c r="BX42" s="28"/>
      <c r="BY42" s="28"/>
      <c r="BZ42" s="28"/>
      <c r="CA42" s="28"/>
      <c r="CB42" s="28"/>
      <c r="CC42" s="28"/>
      <c r="CD42" s="28"/>
      <c r="CE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</row>
    <row r="43" spans="1:129" ht="30" customHeight="1" x14ac:dyDescent="0.3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53"/>
      <c r="BW43" s="28"/>
      <c r="BX43" s="28"/>
      <c r="BY43" s="28"/>
      <c r="BZ43" s="28"/>
      <c r="CA43" s="28"/>
      <c r="CB43" s="28"/>
      <c r="CC43" s="28"/>
      <c r="CD43" s="28"/>
      <c r="CE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</row>
    <row r="44" spans="1:129" ht="30" customHeight="1" x14ac:dyDescent="0.3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53"/>
      <c r="BW44" s="28"/>
      <c r="BX44" s="28"/>
      <c r="BY44" s="28"/>
      <c r="BZ44" s="28"/>
      <c r="CA44" s="28"/>
      <c r="CB44" s="28"/>
      <c r="CC44" s="28"/>
      <c r="CD44" s="28"/>
      <c r="CE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</row>
    <row r="45" spans="1:129" ht="30" customHeight="1" x14ac:dyDescent="0.3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53"/>
      <c r="BW45" s="28"/>
      <c r="BX45" s="28"/>
      <c r="BY45" s="28"/>
      <c r="BZ45" s="28"/>
      <c r="CA45" s="28"/>
      <c r="CB45" s="28"/>
      <c r="CC45" s="28"/>
      <c r="CD45" s="28"/>
      <c r="CE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</row>
    <row r="46" spans="1:129" ht="30" customHeight="1" x14ac:dyDescent="0.3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53"/>
      <c r="BW46" s="28"/>
      <c r="BX46" s="28"/>
      <c r="BY46" s="28"/>
      <c r="BZ46" s="28"/>
      <c r="CA46" s="28"/>
      <c r="CB46" s="28"/>
      <c r="CC46" s="28"/>
      <c r="CD46" s="28"/>
      <c r="CE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</row>
    <row r="47" spans="1:129" ht="30" customHeight="1" x14ac:dyDescent="0.3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53"/>
      <c r="BW47" s="28"/>
      <c r="BX47" s="28"/>
      <c r="BY47" s="28"/>
      <c r="BZ47" s="28"/>
      <c r="CA47" s="28"/>
      <c r="CB47" s="28"/>
      <c r="CC47" s="28"/>
      <c r="CD47" s="28"/>
      <c r="CE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</row>
    <row r="48" spans="1:129" ht="30" customHeight="1" x14ac:dyDescent="0.3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53"/>
      <c r="BW48" s="28"/>
      <c r="BX48" s="28"/>
      <c r="BY48" s="28"/>
      <c r="BZ48" s="28"/>
      <c r="CA48" s="28"/>
      <c r="CB48" s="28"/>
      <c r="CC48" s="28"/>
      <c r="CD48" s="28"/>
      <c r="CE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</row>
    <row r="49" spans="1:129" ht="30" customHeight="1" x14ac:dyDescent="0.3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53"/>
      <c r="BW49" s="28"/>
      <c r="BX49" s="28"/>
      <c r="BY49" s="28"/>
      <c r="BZ49" s="28"/>
      <c r="CA49" s="28"/>
      <c r="CB49" s="28"/>
      <c r="CC49" s="28"/>
      <c r="CD49" s="28"/>
      <c r="CE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</row>
    <row r="50" spans="1:129" ht="30" customHeight="1" x14ac:dyDescent="0.3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53"/>
      <c r="BW50" s="28"/>
      <c r="BX50" s="28"/>
      <c r="BY50" s="28"/>
      <c r="BZ50" s="28"/>
      <c r="CA50" s="28"/>
      <c r="CB50" s="28"/>
      <c r="CC50" s="28"/>
      <c r="CD50" s="28"/>
      <c r="CE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</row>
    <row r="51" spans="1:129" ht="30" customHeight="1" x14ac:dyDescent="0.3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53"/>
      <c r="BW51" s="28"/>
      <c r="BX51" s="28"/>
      <c r="BY51" s="28"/>
      <c r="BZ51" s="28"/>
      <c r="CA51" s="28"/>
      <c r="CB51" s="28"/>
      <c r="CC51" s="28"/>
      <c r="CD51" s="28"/>
      <c r="CE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</row>
    <row r="52" spans="1:129" ht="30" customHeight="1" x14ac:dyDescent="0.3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53"/>
      <c r="BW52" s="28"/>
      <c r="BX52" s="28"/>
      <c r="BY52" s="28"/>
      <c r="BZ52" s="28"/>
      <c r="CA52" s="28"/>
      <c r="CB52" s="28"/>
      <c r="CC52" s="28"/>
      <c r="CD52" s="28"/>
      <c r="CE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</row>
    <row r="53" spans="1:129" ht="30" customHeight="1" x14ac:dyDescent="0.3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53"/>
      <c r="BW53" s="28"/>
      <c r="BX53" s="28"/>
      <c r="BY53" s="28"/>
      <c r="BZ53" s="28"/>
      <c r="CA53" s="28"/>
      <c r="CB53" s="28"/>
      <c r="CC53" s="28"/>
      <c r="CD53" s="28"/>
      <c r="CE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</row>
    <row r="54" spans="1:129" ht="30" customHeight="1" x14ac:dyDescent="0.3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53"/>
      <c r="BW54" s="28"/>
      <c r="BX54" s="28"/>
      <c r="BY54" s="28"/>
      <c r="BZ54" s="28"/>
      <c r="CA54" s="28"/>
      <c r="CB54" s="28"/>
      <c r="CC54" s="28"/>
      <c r="CD54" s="28"/>
      <c r="CE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</row>
    <row r="55" spans="1:129" ht="30" customHeight="1" x14ac:dyDescent="0.3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53"/>
      <c r="BW55" s="28"/>
      <c r="BX55" s="28"/>
      <c r="BY55" s="28"/>
      <c r="BZ55" s="28"/>
      <c r="CA55" s="28"/>
      <c r="CB55" s="28"/>
      <c r="CC55" s="28"/>
      <c r="CD55" s="28"/>
      <c r="CE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</row>
    <row r="56" spans="1:129" ht="30" customHeight="1" x14ac:dyDescent="0.3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53"/>
      <c r="BW56" s="28"/>
      <c r="BX56" s="28"/>
      <c r="BY56" s="28"/>
      <c r="BZ56" s="28"/>
      <c r="CA56" s="28"/>
      <c r="CB56" s="28"/>
      <c r="CC56" s="28"/>
      <c r="CD56" s="28"/>
      <c r="CE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</row>
    <row r="57" spans="1:129" ht="30" customHeight="1" x14ac:dyDescent="0.3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53"/>
      <c r="BW57" s="28"/>
      <c r="BX57" s="28"/>
      <c r="BY57" s="28"/>
      <c r="BZ57" s="28"/>
      <c r="CA57" s="28"/>
      <c r="CB57" s="28"/>
      <c r="CC57" s="28"/>
      <c r="CD57" s="28"/>
      <c r="CE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</row>
    <row r="58" spans="1:129" ht="30" customHeight="1" x14ac:dyDescent="0.3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53"/>
      <c r="BW58" s="28"/>
      <c r="BX58" s="28"/>
      <c r="BY58" s="28"/>
      <c r="BZ58" s="28"/>
      <c r="CA58" s="28"/>
      <c r="CB58" s="28"/>
      <c r="CC58" s="28"/>
      <c r="CD58" s="28"/>
      <c r="CE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</row>
    <row r="59" spans="1:129" ht="30" customHeight="1" x14ac:dyDescent="0.3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53"/>
      <c r="BW59" s="28"/>
      <c r="BX59" s="28"/>
      <c r="BY59" s="28"/>
      <c r="BZ59" s="28"/>
      <c r="CA59" s="28"/>
      <c r="CB59" s="28"/>
      <c r="CC59" s="28"/>
      <c r="CD59" s="28"/>
      <c r="CE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</row>
    <row r="60" spans="1:129" ht="30" customHeight="1" x14ac:dyDescent="0.3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53"/>
      <c r="BW60" s="28"/>
      <c r="BX60" s="28"/>
      <c r="BY60" s="28"/>
      <c r="BZ60" s="28"/>
      <c r="CA60" s="28"/>
      <c r="CB60" s="28"/>
      <c r="CC60" s="28"/>
      <c r="CD60" s="28"/>
      <c r="CE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</row>
    <row r="61" spans="1:129" ht="30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53"/>
      <c r="BW61" s="28"/>
      <c r="BX61" s="28"/>
      <c r="BY61" s="28"/>
      <c r="BZ61" s="28"/>
      <c r="CA61" s="28"/>
      <c r="CB61" s="28"/>
      <c r="CC61" s="28"/>
      <c r="CD61" s="28"/>
      <c r="CE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</row>
    <row r="62" spans="1:129" ht="30" customHeight="1" x14ac:dyDescent="0.3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53"/>
      <c r="BW62" s="28"/>
      <c r="BX62" s="28"/>
      <c r="BY62" s="28"/>
      <c r="BZ62" s="28"/>
      <c r="CA62" s="28"/>
      <c r="CB62" s="28"/>
      <c r="CC62" s="28"/>
      <c r="CD62" s="28"/>
      <c r="CE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</row>
    <row r="63" spans="1:129" ht="30" customHeight="1" x14ac:dyDescent="0.3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53"/>
      <c r="BW63" s="28"/>
      <c r="BX63" s="28"/>
      <c r="BY63" s="28"/>
      <c r="BZ63" s="28"/>
      <c r="CA63" s="28"/>
      <c r="CB63" s="28"/>
      <c r="CC63" s="28"/>
      <c r="CD63" s="28"/>
      <c r="CE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</row>
    <row r="64" spans="1:129" ht="30" customHeight="1" x14ac:dyDescent="0.3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53"/>
      <c r="BW64" s="28"/>
      <c r="BX64" s="28"/>
      <c r="BY64" s="28"/>
      <c r="BZ64" s="28"/>
      <c r="CA64" s="28"/>
      <c r="CB64" s="28"/>
      <c r="CC64" s="28"/>
      <c r="CD64" s="28"/>
      <c r="CE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</row>
    <row r="65" spans="1:129" ht="30" customHeight="1" x14ac:dyDescent="0.3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53"/>
      <c r="BW65" s="28"/>
      <c r="BX65" s="28"/>
      <c r="BY65" s="28"/>
      <c r="BZ65" s="28"/>
      <c r="CA65" s="28"/>
      <c r="CB65" s="28"/>
      <c r="CC65" s="28"/>
      <c r="CD65" s="28"/>
      <c r="CE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</row>
    <row r="66" spans="1:129" ht="30" customHeight="1" x14ac:dyDescent="0.3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53"/>
      <c r="BW66" s="28"/>
      <c r="BX66" s="28"/>
      <c r="BY66" s="28"/>
      <c r="BZ66" s="28"/>
      <c r="CA66" s="28"/>
      <c r="CB66" s="28"/>
      <c r="CC66" s="28"/>
      <c r="CD66" s="28"/>
      <c r="CE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</row>
    <row r="67" spans="1:129" ht="30" customHeight="1" x14ac:dyDescent="0.3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53"/>
      <c r="BW67" s="28"/>
      <c r="BX67" s="28"/>
      <c r="BY67" s="28"/>
      <c r="BZ67" s="28"/>
      <c r="CA67" s="28"/>
      <c r="CB67" s="28"/>
      <c r="CC67" s="28"/>
      <c r="CD67" s="28"/>
      <c r="CE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</row>
    <row r="68" spans="1:129" ht="30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53"/>
      <c r="BW68" s="28"/>
      <c r="BX68" s="28"/>
      <c r="BY68" s="28"/>
      <c r="BZ68" s="28"/>
      <c r="CA68" s="28"/>
      <c r="CB68" s="28"/>
      <c r="CC68" s="28"/>
      <c r="CD68" s="28"/>
      <c r="CE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</row>
    <row r="69" spans="1:129" ht="30" customHeight="1" x14ac:dyDescent="0.3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53"/>
      <c r="BW69" s="28"/>
      <c r="BX69" s="28"/>
      <c r="BY69" s="28"/>
      <c r="BZ69" s="28"/>
      <c r="CA69" s="28"/>
      <c r="CB69" s="28"/>
      <c r="CC69" s="28"/>
      <c r="CD69" s="28"/>
      <c r="CE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</row>
    <row r="70" spans="1:129" ht="30" customHeight="1" x14ac:dyDescent="0.3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53"/>
      <c r="BW70" s="28"/>
      <c r="BX70" s="28"/>
      <c r="BY70" s="28"/>
      <c r="BZ70" s="28"/>
      <c r="CA70" s="28"/>
      <c r="CB70" s="28"/>
      <c r="CC70" s="28"/>
      <c r="CD70" s="28"/>
      <c r="CE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</row>
    <row r="71" spans="1:129" ht="30" customHeight="1" x14ac:dyDescent="0.3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53"/>
      <c r="BW71" s="28"/>
      <c r="BX71" s="28"/>
      <c r="BY71" s="28"/>
      <c r="BZ71" s="28"/>
      <c r="CA71" s="28"/>
      <c r="CB71" s="28"/>
      <c r="CC71" s="28"/>
      <c r="CD71" s="28"/>
      <c r="CE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</row>
    <row r="72" spans="1:129" ht="30" customHeight="1" x14ac:dyDescent="0.3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53"/>
      <c r="BW72" s="28"/>
      <c r="BX72" s="28"/>
      <c r="BY72" s="28"/>
      <c r="BZ72" s="28"/>
      <c r="CA72" s="28"/>
      <c r="CB72" s="28"/>
      <c r="CC72" s="28"/>
      <c r="CD72" s="28"/>
      <c r="CE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</row>
    <row r="73" spans="1:129" ht="30" customHeight="1" x14ac:dyDescent="0.3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53"/>
      <c r="BW73" s="28"/>
      <c r="BX73" s="28"/>
      <c r="BY73" s="28"/>
      <c r="BZ73" s="28"/>
      <c r="CA73" s="28"/>
      <c r="CB73" s="28"/>
      <c r="CC73" s="28"/>
      <c r="CD73" s="28"/>
      <c r="CE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</row>
    <row r="74" spans="1:129" ht="30" customHeight="1" x14ac:dyDescent="0.3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53"/>
      <c r="BW74" s="28"/>
      <c r="BX74" s="28"/>
      <c r="BY74" s="28"/>
      <c r="BZ74" s="28"/>
      <c r="CA74" s="28"/>
      <c r="CB74" s="28"/>
      <c r="CC74" s="28"/>
      <c r="CD74" s="28"/>
      <c r="CE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</row>
    <row r="75" spans="1:129" ht="30" customHeight="1" x14ac:dyDescent="0.3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53"/>
      <c r="BW75" s="28"/>
      <c r="BX75" s="28"/>
      <c r="BY75" s="28"/>
      <c r="BZ75" s="28"/>
      <c r="CA75" s="28"/>
      <c r="CB75" s="28"/>
      <c r="CC75" s="28"/>
      <c r="CD75" s="28"/>
      <c r="CE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</row>
    <row r="76" spans="1:129" ht="30" customHeight="1" x14ac:dyDescent="0.3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53"/>
      <c r="BW76" s="28"/>
      <c r="BX76" s="28"/>
      <c r="BY76" s="28"/>
      <c r="BZ76" s="28"/>
      <c r="CA76" s="28"/>
      <c r="CB76" s="28"/>
      <c r="CC76" s="28"/>
      <c r="CD76" s="28"/>
      <c r="CE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</row>
    <row r="77" spans="1:129" ht="30" customHeight="1" x14ac:dyDescent="0.3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53"/>
      <c r="BW77" s="28"/>
      <c r="BX77" s="28"/>
      <c r="BY77" s="28"/>
      <c r="BZ77" s="28"/>
      <c r="CA77" s="28"/>
      <c r="CB77" s="28"/>
      <c r="CC77" s="28"/>
      <c r="CD77" s="28"/>
      <c r="CE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</row>
    <row r="78" spans="1:129" ht="30" customHeight="1" x14ac:dyDescent="0.3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53"/>
      <c r="BW78" s="28"/>
      <c r="BX78" s="28"/>
      <c r="BY78" s="28"/>
      <c r="BZ78" s="28"/>
      <c r="CA78" s="28"/>
      <c r="CB78" s="28"/>
      <c r="CC78" s="28"/>
      <c r="CD78" s="28"/>
      <c r="CE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</row>
    <row r="79" spans="1:129" ht="30" customHeight="1" x14ac:dyDescent="0.3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53"/>
      <c r="BW79" s="28"/>
      <c r="BX79" s="28"/>
      <c r="BY79" s="28"/>
      <c r="BZ79" s="28"/>
      <c r="CA79" s="28"/>
      <c r="CB79" s="28"/>
      <c r="CC79" s="28"/>
      <c r="CD79" s="28"/>
      <c r="CE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</row>
    <row r="80" spans="1:129" ht="30" customHeight="1" x14ac:dyDescent="0.3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53"/>
      <c r="BW80" s="28"/>
      <c r="BX80" s="28"/>
      <c r="BY80" s="28"/>
      <c r="BZ80" s="28"/>
      <c r="CA80" s="28"/>
      <c r="CB80" s="28"/>
      <c r="CC80" s="28"/>
      <c r="CD80" s="28"/>
      <c r="CE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</row>
    <row r="81" spans="1:129" ht="30" customHeight="1" x14ac:dyDescent="0.3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53"/>
      <c r="BW81" s="28"/>
      <c r="BX81" s="28"/>
      <c r="BY81" s="28"/>
      <c r="BZ81" s="28"/>
      <c r="CA81" s="28"/>
      <c r="CB81" s="28"/>
      <c r="CC81" s="28"/>
      <c r="CD81" s="28"/>
      <c r="CE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</row>
    <row r="82" spans="1:129" ht="30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53"/>
      <c r="BW82" s="28"/>
      <c r="BX82" s="28"/>
      <c r="BY82" s="28"/>
      <c r="BZ82" s="28"/>
      <c r="CA82" s="28"/>
      <c r="CB82" s="28"/>
      <c r="CC82" s="28"/>
      <c r="CD82" s="28"/>
      <c r="CE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</row>
    <row r="83" spans="1:129" ht="30" customHeight="1" x14ac:dyDescent="0.3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53"/>
      <c r="BW83" s="28"/>
      <c r="BX83" s="28"/>
      <c r="BY83" s="28"/>
      <c r="BZ83" s="28"/>
      <c r="CA83" s="28"/>
      <c r="CB83" s="28"/>
      <c r="CC83" s="28"/>
      <c r="CD83" s="28"/>
      <c r="CE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</row>
    <row r="84" spans="1:129" ht="30" customHeight="1" x14ac:dyDescent="0.3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53"/>
      <c r="BW84" s="28"/>
      <c r="BX84" s="28"/>
      <c r="BY84" s="28"/>
      <c r="BZ84" s="28"/>
      <c r="CA84" s="28"/>
      <c r="CB84" s="28"/>
      <c r="CC84" s="28"/>
      <c r="CD84" s="28"/>
      <c r="CE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</row>
    <row r="85" spans="1:129" ht="30" customHeight="1" x14ac:dyDescent="0.3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53"/>
      <c r="BW85" s="28"/>
      <c r="BX85" s="28"/>
      <c r="BY85" s="28"/>
      <c r="BZ85" s="28"/>
      <c r="CA85" s="28"/>
      <c r="CB85" s="28"/>
      <c r="CC85" s="28"/>
      <c r="CD85" s="28"/>
      <c r="CE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</row>
    <row r="86" spans="1:129" ht="30" customHeight="1" x14ac:dyDescent="0.3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53"/>
      <c r="BW86" s="28"/>
      <c r="BX86" s="28"/>
      <c r="BY86" s="28"/>
      <c r="BZ86" s="28"/>
      <c r="CA86" s="28"/>
      <c r="CB86" s="28"/>
      <c r="CC86" s="28"/>
      <c r="CD86" s="28"/>
      <c r="CE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</row>
    <row r="87" spans="1:129" ht="30" customHeight="1" x14ac:dyDescent="0.3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53"/>
      <c r="BW87" s="28"/>
      <c r="BX87" s="28"/>
      <c r="BY87" s="28"/>
      <c r="BZ87" s="28"/>
      <c r="CA87" s="28"/>
      <c r="CB87" s="28"/>
      <c r="CC87" s="28"/>
      <c r="CD87" s="28"/>
      <c r="CE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</row>
    <row r="88" spans="1:129" ht="30" customHeight="1" x14ac:dyDescent="0.3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53"/>
      <c r="BW88" s="28"/>
      <c r="BX88" s="28"/>
      <c r="BY88" s="28"/>
      <c r="BZ88" s="28"/>
      <c r="CA88" s="28"/>
      <c r="CB88" s="28"/>
      <c r="CC88" s="28"/>
      <c r="CD88" s="28"/>
      <c r="CE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</row>
    <row r="89" spans="1:129" ht="30" customHeight="1" x14ac:dyDescent="0.3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53"/>
      <c r="BW89" s="28"/>
      <c r="BX89" s="28"/>
      <c r="BY89" s="28"/>
      <c r="BZ89" s="28"/>
      <c r="CA89" s="28"/>
      <c r="CB89" s="28"/>
      <c r="CC89" s="28"/>
      <c r="CD89" s="28"/>
      <c r="CE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</row>
    <row r="90" spans="1:129" ht="30" customHeight="1" x14ac:dyDescent="0.3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53"/>
      <c r="BW90" s="28"/>
      <c r="BX90" s="28"/>
      <c r="BY90" s="28"/>
      <c r="BZ90" s="28"/>
      <c r="CA90" s="28"/>
      <c r="CB90" s="28"/>
      <c r="CC90" s="28"/>
      <c r="CD90" s="28"/>
      <c r="CE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</row>
    <row r="91" spans="1:129" ht="30" customHeight="1" x14ac:dyDescent="0.3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53"/>
      <c r="BW91" s="28"/>
      <c r="BX91" s="28"/>
      <c r="BY91" s="28"/>
      <c r="BZ91" s="28"/>
      <c r="CA91" s="28"/>
      <c r="CB91" s="28"/>
      <c r="CC91" s="28"/>
      <c r="CD91" s="28"/>
      <c r="CE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</row>
    <row r="92" spans="1:129" ht="30" customHeight="1" x14ac:dyDescent="0.3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53"/>
      <c r="BW92" s="28"/>
      <c r="BX92" s="28"/>
      <c r="BY92" s="28"/>
      <c r="BZ92" s="28"/>
      <c r="CA92" s="28"/>
      <c r="CB92" s="28"/>
      <c r="CC92" s="28"/>
      <c r="CD92" s="28"/>
      <c r="CE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</row>
    <row r="93" spans="1:129" ht="30" customHeight="1" x14ac:dyDescent="0.3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53"/>
      <c r="BW93" s="28"/>
      <c r="BX93" s="28"/>
      <c r="BY93" s="28"/>
      <c r="BZ93" s="28"/>
      <c r="CA93" s="28"/>
      <c r="CB93" s="28"/>
      <c r="CC93" s="28"/>
      <c r="CD93" s="28"/>
      <c r="CE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</row>
    <row r="94" spans="1:129" ht="30" customHeight="1" x14ac:dyDescent="0.3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53"/>
      <c r="BW94" s="28"/>
      <c r="BX94" s="28"/>
      <c r="BY94" s="28"/>
      <c r="BZ94" s="28"/>
      <c r="CA94" s="28"/>
      <c r="CB94" s="28"/>
      <c r="CC94" s="28"/>
      <c r="CD94" s="28"/>
      <c r="CE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</row>
    <row r="95" spans="1:129" ht="30" customHeight="1" x14ac:dyDescent="0.3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53"/>
      <c r="BW95" s="28"/>
      <c r="BX95" s="28"/>
      <c r="BY95" s="28"/>
      <c r="BZ95" s="28"/>
      <c r="CA95" s="28"/>
      <c r="CB95" s="28"/>
      <c r="CC95" s="28"/>
      <c r="CD95" s="28"/>
      <c r="CE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</row>
    <row r="96" spans="1:129" ht="30" customHeight="1" x14ac:dyDescent="0.3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53"/>
      <c r="BW96" s="28"/>
      <c r="BX96" s="28"/>
      <c r="BY96" s="28"/>
      <c r="BZ96" s="28"/>
      <c r="CA96" s="28"/>
      <c r="CB96" s="28"/>
      <c r="CC96" s="28"/>
      <c r="CD96" s="28"/>
      <c r="CE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</row>
    <row r="97" spans="1:129" ht="30" customHeight="1" x14ac:dyDescent="0.3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53"/>
      <c r="BW97" s="28"/>
      <c r="BX97" s="28"/>
      <c r="BY97" s="28"/>
      <c r="BZ97" s="28"/>
      <c r="CA97" s="28"/>
      <c r="CB97" s="28"/>
      <c r="CC97" s="28"/>
      <c r="CD97" s="28"/>
      <c r="CE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</row>
    <row r="98" spans="1:129" ht="30" customHeight="1" x14ac:dyDescent="0.3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53"/>
      <c r="BW98" s="28"/>
      <c r="BX98" s="28"/>
      <c r="BY98" s="28"/>
      <c r="BZ98" s="28"/>
      <c r="CA98" s="28"/>
      <c r="CB98" s="28"/>
      <c r="CC98" s="28"/>
      <c r="CD98" s="28"/>
      <c r="CE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</row>
    <row r="99" spans="1:129" ht="30" customHeight="1" x14ac:dyDescent="0.3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53"/>
      <c r="BW99" s="28"/>
      <c r="BX99" s="28"/>
      <c r="BY99" s="28"/>
      <c r="BZ99" s="28"/>
      <c r="CA99" s="28"/>
      <c r="CB99" s="28"/>
      <c r="CC99" s="28"/>
      <c r="CD99" s="28"/>
      <c r="CE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</row>
    <row r="100" spans="1:129" ht="30" customHeight="1" x14ac:dyDescent="0.3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53"/>
      <c r="BW100" s="28"/>
      <c r="BX100" s="28"/>
      <c r="BY100" s="28"/>
      <c r="BZ100" s="28"/>
      <c r="CA100" s="28"/>
      <c r="CB100" s="28"/>
      <c r="CC100" s="28"/>
      <c r="CD100" s="28"/>
      <c r="CE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</row>
    <row r="101" spans="1:129" ht="30" customHeight="1" x14ac:dyDescent="0.3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53"/>
      <c r="BW101" s="28"/>
      <c r="BX101" s="28"/>
      <c r="BY101" s="28"/>
      <c r="BZ101" s="28"/>
      <c r="CA101" s="28"/>
      <c r="CB101" s="28"/>
      <c r="CC101" s="28"/>
      <c r="CD101" s="28"/>
      <c r="CE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</row>
    <row r="102" spans="1:129" ht="30" customHeight="1" x14ac:dyDescent="0.3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53"/>
      <c r="BW102" s="28"/>
      <c r="BX102" s="28"/>
      <c r="BY102" s="28"/>
      <c r="BZ102" s="28"/>
      <c r="CA102" s="28"/>
      <c r="CB102" s="28"/>
      <c r="CC102" s="28"/>
      <c r="CD102" s="28"/>
      <c r="CE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</row>
    <row r="103" spans="1:129" ht="30" customHeight="1" x14ac:dyDescent="0.3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53"/>
      <c r="BW103" s="28"/>
      <c r="BX103" s="28"/>
      <c r="BY103" s="28"/>
      <c r="BZ103" s="28"/>
      <c r="CA103" s="28"/>
      <c r="CB103" s="28"/>
      <c r="CC103" s="28"/>
      <c r="CD103" s="28"/>
      <c r="CE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</row>
    <row r="104" spans="1:129" ht="30" customHeight="1" x14ac:dyDescent="0.3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53"/>
      <c r="BW104" s="28"/>
      <c r="BX104" s="28"/>
      <c r="BY104" s="28"/>
      <c r="BZ104" s="28"/>
      <c r="CA104" s="28"/>
      <c r="CB104" s="28"/>
      <c r="CC104" s="28"/>
      <c r="CD104" s="28"/>
      <c r="CE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</row>
    <row r="105" spans="1:129" ht="30" customHeight="1" x14ac:dyDescent="0.3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53"/>
      <c r="BW105" s="28"/>
      <c r="BX105" s="28"/>
      <c r="BY105" s="28"/>
      <c r="BZ105" s="28"/>
      <c r="CA105" s="28"/>
      <c r="CB105" s="28"/>
      <c r="CC105" s="28"/>
      <c r="CD105" s="28"/>
      <c r="CE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</row>
    <row r="106" spans="1:129" ht="30" customHeight="1" x14ac:dyDescent="0.3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53"/>
      <c r="BW106" s="28"/>
      <c r="BX106" s="28"/>
      <c r="BY106" s="28"/>
      <c r="BZ106" s="28"/>
      <c r="CA106" s="28"/>
      <c r="CB106" s="28"/>
      <c r="CC106" s="28"/>
      <c r="CD106" s="28"/>
      <c r="CE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</row>
    <row r="107" spans="1:129" ht="30" customHeight="1" x14ac:dyDescent="0.3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53"/>
      <c r="BW107" s="28"/>
      <c r="BX107" s="28"/>
      <c r="BY107" s="28"/>
      <c r="BZ107" s="28"/>
      <c r="CA107" s="28"/>
      <c r="CB107" s="28"/>
      <c r="CC107" s="28"/>
      <c r="CD107" s="28"/>
      <c r="CE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</row>
    <row r="108" spans="1:129" ht="30" customHeight="1" x14ac:dyDescent="0.3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53"/>
      <c r="BW108" s="28"/>
      <c r="BX108" s="28"/>
      <c r="BY108" s="28"/>
      <c r="BZ108" s="28"/>
      <c r="CA108" s="28"/>
      <c r="CB108" s="28"/>
      <c r="CC108" s="28"/>
      <c r="CD108" s="28"/>
      <c r="CE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</row>
    <row r="109" spans="1:129" ht="30" customHeight="1" x14ac:dyDescent="0.3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53"/>
      <c r="BW109" s="28"/>
      <c r="BX109" s="28"/>
      <c r="BY109" s="28"/>
      <c r="BZ109" s="28"/>
      <c r="CA109" s="28"/>
      <c r="CB109" s="28"/>
      <c r="CC109" s="28"/>
      <c r="CD109" s="28"/>
      <c r="CE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</row>
    <row r="110" spans="1:129" ht="30" customHeight="1" x14ac:dyDescent="0.3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53"/>
      <c r="BW110" s="28"/>
      <c r="BX110" s="28"/>
      <c r="BY110" s="28"/>
      <c r="BZ110" s="28"/>
      <c r="CA110" s="28"/>
      <c r="CB110" s="28"/>
      <c r="CC110" s="28"/>
      <c r="CD110" s="28"/>
      <c r="CE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</row>
    <row r="111" spans="1:129" ht="30" customHeight="1" x14ac:dyDescent="0.3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53"/>
      <c r="BW111" s="28"/>
      <c r="BX111" s="28"/>
      <c r="BY111" s="28"/>
      <c r="BZ111" s="28"/>
      <c r="CA111" s="28"/>
      <c r="CB111" s="28"/>
      <c r="CC111" s="28"/>
      <c r="CD111" s="28"/>
      <c r="CE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</row>
    <row r="112" spans="1:129" ht="30" customHeight="1" x14ac:dyDescent="0.3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53"/>
      <c r="BW112" s="28"/>
      <c r="BX112" s="28"/>
      <c r="BY112" s="28"/>
      <c r="BZ112" s="28"/>
      <c r="CA112" s="28"/>
      <c r="CB112" s="28"/>
      <c r="CC112" s="28"/>
      <c r="CD112" s="28"/>
      <c r="CE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</row>
    <row r="113" spans="1:129" ht="30" customHeight="1" x14ac:dyDescent="0.3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53"/>
      <c r="BW113" s="28"/>
      <c r="BX113" s="28"/>
      <c r="BY113" s="28"/>
      <c r="BZ113" s="28"/>
      <c r="CA113" s="28"/>
      <c r="CB113" s="28"/>
      <c r="CC113" s="28"/>
      <c r="CD113" s="28"/>
      <c r="CE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</row>
    <row r="114" spans="1:129" ht="30" customHeight="1" x14ac:dyDescent="0.3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53"/>
      <c r="BW114" s="28"/>
      <c r="BX114" s="28"/>
      <c r="BY114" s="28"/>
      <c r="BZ114" s="28"/>
      <c r="CA114" s="28"/>
      <c r="CB114" s="28"/>
      <c r="CC114" s="28"/>
      <c r="CD114" s="28"/>
      <c r="CE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</row>
    <row r="115" spans="1:129" ht="30" customHeight="1" x14ac:dyDescent="0.3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53"/>
      <c r="BW115" s="28"/>
      <c r="BX115" s="28"/>
      <c r="BY115" s="28"/>
      <c r="BZ115" s="28"/>
      <c r="CA115" s="28"/>
      <c r="CB115" s="28"/>
      <c r="CC115" s="28"/>
      <c r="CD115" s="28"/>
      <c r="CE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</row>
    <row r="116" spans="1:129" ht="30" customHeight="1" x14ac:dyDescent="0.3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53"/>
      <c r="BW116" s="28"/>
      <c r="BX116" s="28"/>
      <c r="BY116" s="28"/>
      <c r="BZ116" s="28"/>
      <c r="CA116" s="28"/>
      <c r="CB116" s="28"/>
      <c r="CC116" s="28"/>
      <c r="CD116" s="28"/>
      <c r="CE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</row>
    <row r="117" spans="1:129" ht="30" customHeight="1" x14ac:dyDescent="0.3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53"/>
      <c r="BW117" s="28"/>
      <c r="BX117" s="28"/>
      <c r="BY117" s="28"/>
      <c r="BZ117" s="28"/>
      <c r="CA117" s="28"/>
      <c r="CB117" s="28"/>
      <c r="CC117" s="28"/>
      <c r="CD117" s="28"/>
      <c r="CE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</row>
    <row r="118" spans="1:129" ht="30" customHeight="1" x14ac:dyDescent="0.3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53"/>
      <c r="BW118" s="28"/>
      <c r="BX118" s="28"/>
      <c r="BY118" s="28"/>
      <c r="BZ118" s="28"/>
      <c r="CA118" s="28"/>
      <c r="CB118" s="28"/>
      <c r="CC118" s="28"/>
      <c r="CD118" s="28"/>
      <c r="CE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</row>
    <row r="119" spans="1:129" ht="30" customHeight="1" x14ac:dyDescent="0.3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53"/>
      <c r="BW119" s="28"/>
      <c r="BX119" s="28"/>
      <c r="BY119" s="28"/>
      <c r="BZ119" s="28"/>
      <c r="CA119" s="28"/>
      <c r="CB119" s="28"/>
      <c r="CC119" s="28"/>
      <c r="CD119" s="28"/>
      <c r="CE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</row>
    <row r="120" spans="1:129" ht="30" customHeight="1" x14ac:dyDescent="0.3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53"/>
      <c r="BW120" s="28"/>
      <c r="BX120" s="28"/>
      <c r="BY120" s="28"/>
      <c r="BZ120" s="28"/>
      <c r="CA120" s="28"/>
      <c r="CB120" s="28"/>
      <c r="CC120" s="28"/>
      <c r="CD120" s="28"/>
      <c r="CE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</row>
    <row r="121" spans="1:129" ht="30" customHeight="1" x14ac:dyDescent="0.3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53"/>
      <c r="BW121" s="28"/>
      <c r="BX121" s="28"/>
      <c r="BY121" s="28"/>
      <c r="BZ121" s="28"/>
      <c r="CA121" s="28"/>
      <c r="CB121" s="28"/>
      <c r="CC121" s="28"/>
      <c r="CD121" s="28"/>
      <c r="CE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</row>
    <row r="122" spans="1:129" ht="30" customHeight="1" x14ac:dyDescent="0.3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53"/>
      <c r="BW122" s="28"/>
      <c r="BX122" s="28"/>
      <c r="BY122" s="28"/>
      <c r="BZ122" s="28"/>
      <c r="CA122" s="28"/>
      <c r="CB122" s="28"/>
      <c r="CC122" s="28"/>
      <c r="CD122" s="28"/>
      <c r="CE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</row>
    <row r="123" spans="1:129" ht="30" customHeight="1" x14ac:dyDescent="0.3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53"/>
      <c r="BW123" s="28"/>
      <c r="BX123" s="28"/>
      <c r="BY123" s="28"/>
      <c r="BZ123" s="28"/>
      <c r="CA123" s="28"/>
      <c r="CB123" s="28"/>
      <c r="CC123" s="28"/>
      <c r="CD123" s="28"/>
      <c r="CE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</row>
    <row r="124" spans="1:129" ht="30" customHeight="1" x14ac:dyDescent="0.3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53"/>
      <c r="BW124" s="28"/>
      <c r="BX124" s="28"/>
      <c r="BY124" s="28"/>
      <c r="BZ124" s="28"/>
      <c r="CA124" s="28"/>
      <c r="CB124" s="28"/>
      <c r="CC124" s="28"/>
      <c r="CD124" s="28"/>
      <c r="CE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</row>
    <row r="125" spans="1:129" ht="30" customHeight="1" x14ac:dyDescent="0.3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53"/>
      <c r="BW125" s="28"/>
      <c r="BX125" s="28"/>
      <c r="BY125" s="28"/>
      <c r="BZ125" s="28"/>
      <c r="CA125" s="28"/>
      <c r="CB125" s="28"/>
      <c r="CC125" s="28"/>
      <c r="CD125" s="28"/>
      <c r="CE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</row>
    <row r="126" spans="1:129" ht="30" customHeight="1" x14ac:dyDescent="0.3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53"/>
      <c r="BW126" s="28"/>
      <c r="BX126" s="28"/>
      <c r="BY126" s="28"/>
      <c r="BZ126" s="28"/>
      <c r="CA126" s="28"/>
      <c r="CB126" s="28"/>
      <c r="CC126" s="28"/>
      <c r="CD126" s="28"/>
      <c r="CE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</row>
    <row r="127" spans="1:129" ht="30" customHeight="1" x14ac:dyDescent="0.3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53"/>
      <c r="BW127" s="28"/>
      <c r="BX127" s="28"/>
      <c r="BY127" s="28"/>
      <c r="BZ127" s="28"/>
      <c r="CA127" s="28"/>
      <c r="CB127" s="28"/>
      <c r="CC127" s="28"/>
      <c r="CD127" s="28"/>
      <c r="CE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</row>
    <row r="128" spans="1:129" ht="30" customHeight="1" x14ac:dyDescent="0.3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53"/>
      <c r="BW128" s="28"/>
      <c r="BX128" s="28"/>
      <c r="BY128" s="28"/>
      <c r="BZ128" s="28"/>
      <c r="CA128" s="28"/>
      <c r="CB128" s="28"/>
      <c r="CC128" s="28"/>
      <c r="CD128" s="28"/>
      <c r="CE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</row>
    <row r="129" spans="1:129" ht="30" customHeight="1" x14ac:dyDescent="0.3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53"/>
      <c r="BW129" s="28"/>
      <c r="BX129" s="28"/>
      <c r="BY129" s="28"/>
      <c r="BZ129" s="28"/>
      <c r="CA129" s="28"/>
      <c r="CB129" s="28"/>
      <c r="CC129" s="28"/>
      <c r="CD129" s="28"/>
      <c r="CE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</row>
    <row r="130" spans="1:129" ht="30" customHeight="1" x14ac:dyDescent="0.3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53"/>
      <c r="BW130" s="28"/>
      <c r="BX130" s="28"/>
      <c r="BY130" s="28"/>
      <c r="BZ130" s="28"/>
      <c r="CA130" s="28"/>
      <c r="CB130" s="28"/>
      <c r="CC130" s="28"/>
      <c r="CD130" s="28"/>
      <c r="CE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</row>
    <row r="131" spans="1:129" ht="30" customHeight="1" x14ac:dyDescent="0.3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53"/>
      <c r="BW131" s="28"/>
      <c r="BX131" s="28"/>
      <c r="BY131" s="28"/>
      <c r="BZ131" s="28"/>
      <c r="CA131" s="28"/>
      <c r="CB131" s="28"/>
      <c r="CC131" s="28"/>
      <c r="CD131" s="28"/>
      <c r="CE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</row>
    <row r="132" spans="1:129" ht="30" customHeight="1" x14ac:dyDescent="0.3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53"/>
      <c r="BW132" s="28"/>
      <c r="BX132" s="28"/>
      <c r="BY132" s="28"/>
      <c r="BZ132" s="28"/>
      <c r="CA132" s="28"/>
      <c r="CB132" s="28"/>
      <c r="CC132" s="28"/>
      <c r="CD132" s="28"/>
      <c r="CE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</row>
    <row r="133" spans="1:129" ht="30" customHeight="1" x14ac:dyDescent="0.3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53"/>
      <c r="BW133" s="28"/>
      <c r="BX133" s="28"/>
      <c r="BY133" s="28"/>
      <c r="BZ133" s="28"/>
      <c r="CA133" s="28"/>
      <c r="CB133" s="28"/>
      <c r="CC133" s="28"/>
      <c r="CD133" s="28"/>
      <c r="CE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</row>
    <row r="134" spans="1:129" ht="30" customHeight="1" x14ac:dyDescent="0.3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53"/>
      <c r="BW134" s="28"/>
      <c r="BX134" s="28"/>
      <c r="BY134" s="28"/>
      <c r="BZ134" s="28"/>
      <c r="CA134" s="28"/>
      <c r="CB134" s="28"/>
      <c r="CC134" s="28"/>
      <c r="CD134" s="28"/>
      <c r="CE134" s="28"/>
    </row>
    <row r="135" spans="1:129" ht="30" customHeight="1" x14ac:dyDescent="0.3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53"/>
      <c r="BW135" s="28"/>
      <c r="BX135" s="28"/>
      <c r="BY135" s="28"/>
      <c r="BZ135" s="28"/>
      <c r="CA135" s="28"/>
      <c r="CB135" s="28"/>
      <c r="CC135" s="28"/>
      <c r="CD135" s="28"/>
      <c r="CE135" s="28"/>
    </row>
  </sheetData>
  <mergeCells count="25">
    <mergeCell ref="AV3:BF4"/>
    <mergeCell ref="AB3:AU4"/>
    <mergeCell ref="Z3:AA4"/>
    <mergeCell ref="BG3:BT3"/>
    <mergeCell ref="BH4:BJ4"/>
    <mergeCell ref="BK4:BM4"/>
    <mergeCell ref="BN4:BP4"/>
    <mergeCell ref="BQ4:BS4"/>
    <mergeCell ref="BT4:BT5"/>
    <mergeCell ref="BG4:BG5"/>
    <mergeCell ref="CY3:CZ4"/>
    <mergeCell ref="DA3:DF4"/>
    <mergeCell ref="BX3:CB4"/>
    <mergeCell ref="BU3:BW4"/>
    <mergeCell ref="DG3:DK4"/>
    <mergeCell ref="CS3:CX4"/>
    <mergeCell ref="CC3:CE3"/>
    <mergeCell ref="CH3:CR4"/>
    <mergeCell ref="DL3:DX3"/>
    <mergeCell ref="DY3:DY5"/>
    <mergeCell ref="DL4:DN4"/>
    <mergeCell ref="DO4:DQ4"/>
    <mergeCell ref="DR4:DT4"/>
    <mergeCell ref="DU4:DW4"/>
    <mergeCell ref="DX4:DX5"/>
  </mergeCells>
  <pageMargins left="0.7" right="0.7" top="0.75" bottom="0.75" header="0.3" footer="0.3"/>
  <ignoredErrors>
    <ignoredError sqref="DV6" 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'Z:\SPECTACLE\COMMUN\6- AIDES AUX PROJETS\2024\SESSION 2\[2024 Tableau de suivi AAP2.xlsx]Feuil2'!#REF!</xm:f>
          </x14:formula1>
          <xm:sqref>W1:W5</xm:sqref>
        </x14:dataValidation>
        <x14:dataValidation type="list" allowBlank="1" showInputMessage="1" showErrorMessage="1" xr:uid="{00000000-0002-0000-0200-000001000000}">
          <x14:formula1>
            <xm:f>'(Données)'!$A$1:$A$2</xm:f>
          </x14:formula1>
          <xm:sqref>BC7:BD135 AA6:AA135 AT6:AU135</xm:sqref>
        </x14:dataValidation>
        <x14:dataValidation type="list" allowBlank="1" showInputMessage="1" showErrorMessage="1" xr:uid="{00000000-0002-0000-0200-000002000000}">
          <x14:formula1>
            <xm:f>'(Données)'!$C$1:$C$3</xm:f>
          </x14:formula1>
          <xm:sqref>BB7:BB135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C08F-8F2A-43F6-AE6A-82B47E74EDE4}">
  <dimension ref="A1:N26"/>
  <sheetViews>
    <sheetView zoomScale="78" workbookViewId="0">
      <selection activeCell="H20" sqref="H20"/>
    </sheetView>
  </sheetViews>
  <sheetFormatPr baseColWidth="10" defaultColWidth="11.453125" defaultRowHeight="14.5" x14ac:dyDescent="0.35"/>
  <cols>
    <col min="1" max="1" width="16.1796875" style="123" customWidth="1"/>
    <col min="2" max="3" width="12.7265625" style="123" customWidth="1"/>
    <col min="4" max="4" width="14.54296875" style="123" customWidth="1"/>
    <col min="5" max="7" width="12.7265625" style="123" customWidth="1"/>
    <col min="8" max="8" width="17.453125" style="123" customWidth="1"/>
    <col min="9" max="9" width="13" style="123" customWidth="1"/>
    <col min="10" max="10" width="20.54296875" style="123" customWidth="1"/>
    <col min="11" max="12" width="11.453125" style="123"/>
    <col min="13" max="13" width="69.7265625" style="123" customWidth="1"/>
    <col min="14" max="16384" width="11.453125" style="123"/>
  </cols>
  <sheetData>
    <row r="1" spans="1:14" ht="23.5" x14ac:dyDescent="0.35">
      <c r="A1" s="669" t="s">
        <v>221</v>
      </c>
      <c r="B1" s="669"/>
      <c r="C1" s="669"/>
      <c r="D1" s="669"/>
      <c r="E1" s="669"/>
      <c r="F1" s="669"/>
      <c r="G1" s="669"/>
      <c r="H1" s="669"/>
      <c r="I1" s="669"/>
      <c r="J1" s="669"/>
      <c r="K1" s="125"/>
      <c r="L1" s="125"/>
      <c r="M1" s="125"/>
      <c r="N1" s="125"/>
    </row>
    <row r="2" spans="1:14" ht="21.5" thickBot="1" x14ac:dyDescent="0.4">
      <c r="A2" s="670" t="s">
        <v>109</v>
      </c>
      <c r="B2" s="670"/>
      <c r="C2" s="670"/>
      <c r="D2" s="670"/>
      <c r="E2" s="670"/>
      <c r="F2" s="670"/>
      <c r="G2" s="670"/>
      <c r="H2" s="670"/>
      <c r="I2" s="670"/>
      <c r="J2" s="670"/>
      <c r="K2" s="671" t="s">
        <v>220</v>
      </c>
      <c r="L2" s="671"/>
      <c r="M2" s="671"/>
      <c r="N2" s="125"/>
    </row>
    <row r="3" spans="1:14" ht="29.5" thickBot="1" x14ac:dyDescent="0.4">
      <c r="A3" s="154"/>
      <c r="B3" s="663" t="s">
        <v>207</v>
      </c>
      <c r="C3" s="664"/>
      <c r="D3" s="136"/>
      <c r="E3" s="665" t="s">
        <v>150</v>
      </c>
      <c r="F3" s="666"/>
      <c r="G3" s="136"/>
      <c r="H3" s="153" t="s">
        <v>206</v>
      </c>
      <c r="I3" s="136"/>
      <c r="J3" s="153" t="s">
        <v>219</v>
      </c>
      <c r="K3" s="125"/>
      <c r="L3" s="125"/>
      <c r="M3" s="125"/>
      <c r="N3" s="125"/>
    </row>
    <row r="4" spans="1:14" ht="72.5" x14ac:dyDescent="0.35">
      <c r="A4" s="163" t="s">
        <v>218</v>
      </c>
      <c r="B4" s="151" t="s">
        <v>217</v>
      </c>
      <c r="C4" s="150">
        <v>200</v>
      </c>
      <c r="D4" s="145"/>
      <c r="E4" s="149" t="s">
        <v>203</v>
      </c>
      <c r="F4" s="148">
        <v>260</v>
      </c>
      <c r="G4" s="162" t="s">
        <v>216</v>
      </c>
      <c r="H4" s="657" t="s">
        <v>201</v>
      </c>
      <c r="I4" s="155" t="s">
        <v>215</v>
      </c>
      <c r="J4" s="161" t="s">
        <v>214</v>
      </c>
      <c r="K4" s="125"/>
      <c r="L4" s="125"/>
      <c r="M4" s="125"/>
      <c r="N4" s="125"/>
    </row>
    <row r="5" spans="1:14" ht="102" thickBot="1" x14ac:dyDescent="0.4">
      <c r="A5" s="160" t="s">
        <v>213</v>
      </c>
      <c r="B5" s="146" t="s">
        <v>198</v>
      </c>
      <c r="C5" s="143">
        <v>100</v>
      </c>
      <c r="D5" s="145"/>
      <c r="E5" s="144" t="s">
        <v>196</v>
      </c>
      <c r="F5" s="143">
        <v>230</v>
      </c>
      <c r="G5" s="145" t="s">
        <v>212</v>
      </c>
      <c r="H5" s="658"/>
      <c r="I5" s="155"/>
      <c r="J5" s="159">
        <v>170</v>
      </c>
      <c r="K5" s="125" t="s">
        <v>211</v>
      </c>
      <c r="L5" s="125"/>
      <c r="M5" s="125"/>
      <c r="N5" s="125"/>
    </row>
    <row r="6" spans="1:14" x14ac:dyDescent="0.35">
      <c r="A6" s="157"/>
      <c r="B6" s="156"/>
      <c r="C6" s="145"/>
      <c r="D6" s="145"/>
      <c r="E6" s="145"/>
      <c r="F6" s="145"/>
      <c r="G6" s="145"/>
      <c r="H6" s="155"/>
      <c r="I6" s="155"/>
      <c r="J6" s="145"/>
      <c r="K6" s="125"/>
      <c r="L6" s="125"/>
      <c r="M6" s="125"/>
      <c r="N6" s="125"/>
    </row>
    <row r="7" spans="1:14" x14ac:dyDescent="0.35">
      <c r="A7" s="660" t="s">
        <v>210</v>
      </c>
      <c r="B7" s="660"/>
      <c r="C7" s="660"/>
      <c r="D7" s="158" t="s">
        <v>209</v>
      </c>
      <c r="E7" s="145"/>
      <c r="F7" s="145"/>
      <c r="G7" s="145"/>
      <c r="H7" s="155"/>
      <c r="I7" s="155"/>
      <c r="J7" s="145"/>
      <c r="K7" s="125"/>
      <c r="L7" s="125"/>
      <c r="M7" s="125"/>
      <c r="N7" s="125"/>
    </row>
    <row r="8" spans="1:14" ht="16" customHeight="1" x14ac:dyDescent="0.35">
      <c r="A8" s="661" t="s">
        <v>208</v>
      </c>
      <c r="B8" s="661"/>
      <c r="C8" s="661"/>
      <c r="D8" s="145"/>
      <c r="E8" s="145"/>
      <c r="F8" s="145"/>
      <c r="G8" s="145"/>
      <c r="H8" s="155"/>
      <c r="I8" s="155"/>
      <c r="J8" s="145"/>
      <c r="K8" s="125"/>
      <c r="L8" s="125"/>
      <c r="M8" s="125"/>
      <c r="N8" s="125"/>
    </row>
    <row r="9" spans="1:14" x14ac:dyDescent="0.35">
      <c r="A9" s="157"/>
      <c r="B9" s="156"/>
      <c r="C9" s="145"/>
      <c r="D9" s="145"/>
      <c r="E9" s="145"/>
      <c r="F9" s="145"/>
      <c r="G9" s="145"/>
      <c r="H9" s="155"/>
      <c r="I9" s="155"/>
      <c r="J9" s="145"/>
      <c r="K9" s="125"/>
      <c r="L9" s="125"/>
      <c r="M9" s="125"/>
      <c r="N9" s="125"/>
    </row>
    <row r="10" spans="1:14" ht="21.5" thickBot="1" x14ac:dyDescent="0.4">
      <c r="A10" s="662" t="s">
        <v>112</v>
      </c>
      <c r="B10" s="662"/>
      <c r="C10" s="662"/>
      <c r="D10" s="662"/>
      <c r="E10" s="662"/>
      <c r="F10" s="662"/>
      <c r="G10" s="662"/>
      <c r="H10" s="662"/>
      <c r="I10" s="662"/>
      <c r="J10" s="662"/>
      <c r="K10" s="125"/>
      <c r="L10" s="125"/>
      <c r="M10" s="125"/>
      <c r="N10" s="125"/>
    </row>
    <row r="11" spans="1:14" ht="29.5" thickBot="1" x14ac:dyDescent="0.4">
      <c r="A11" s="154"/>
      <c r="B11" s="663" t="s">
        <v>207</v>
      </c>
      <c r="C11" s="664"/>
      <c r="D11" s="136"/>
      <c r="E11" s="665" t="s">
        <v>150</v>
      </c>
      <c r="F11" s="666"/>
      <c r="G11" s="125"/>
      <c r="H11" s="153" t="s">
        <v>206</v>
      </c>
      <c r="I11" s="125"/>
      <c r="J11" s="125"/>
      <c r="K11" s="125"/>
      <c r="L11" s="125"/>
      <c r="M11" s="125"/>
    </row>
    <row r="12" spans="1:14" ht="29" x14ac:dyDescent="0.35">
      <c r="A12" s="152" t="s">
        <v>205</v>
      </c>
      <c r="B12" s="151" t="s">
        <v>204</v>
      </c>
      <c r="C12" s="150">
        <v>200</v>
      </c>
      <c r="D12" s="145"/>
      <c r="E12" s="149" t="s">
        <v>203</v>
      </c>
      <c r="F12" s="148">
        <v>260</v>
      </c>
      <c r="G12" s="125" t="s">
        <v>202</v>
      </c>
      <c r="H12" s="657" t="s">
        <v>201</v>
      </c>
      <c r="I12" s="125" t="s">
        <v>200</v>
      </c>
      <c r="J12" s="125"/>
      <c r="K12" s="125"/>
      <c r="L12" s="125"/>
      <c r="M12" s="125"/>
    </row>
    <row r="13" spans="1:14" ht="29.5" thickBot="1" x14ac:dyDescent="0.4">
      <c r="A13" s="147" t="s">
        <v>199</v>
      </c>
      <c r="B13" s="146" t="s">
        <v>198</v>
      </c>
      <c r="C13" s="143" t="s">
        <v>197</v>
      </c>
      <c r="D13" s="145"/>
      <c r="E13" s="144" t="s">
        <v>196</v>
      </c>
      <c r="F13" s="143">
        <v>230</v>
      </c>
      <c r="G13" s="125" t="s">
        <v>195</v>
      </c>
      <c r="H13" s="658"/>
      <c r="I13" s="125"/>
      <c r="J13" s="125"/>
      <c r="K13" s="125"/>
      <c r="L13" s="125"/>
      <c r="M13" s="125"/>
    </row>
    <row r="14" spans="1:14" x14ac:dyDescent="0.35">
      <c r="A14" s="667"/>
      <c r="B14" s="667"/>
      <c r="C14" s="667"/>
      <c r="D14" s="667"/>
      <c r="E14" s="667"/>
      <c r="F14" s="667"/>
      <c r="G14" s="667"/>
      <c r="H14" s="667"/>
      <c r="I14" s="667"/>
      <c r="J14" s="667"/>
      <c r="K14" s="125"/>
      <c r="L14" s="125"/>
      <c r="M14" s="125"/>
      <c r="N14" s="125"/>
    </row>
    <row r="15" spans="1:14" ht="29" x14ac:dyDescent="0.35">
      <c r="A15" s="660" t="s">
        <v>194</v>
      </c>
      <c r="B15" s="660"/>
      <c r="C15" s="660"/>
      <c r="D15" s="141"/>
      <c r="E15" s="142" t="s">
        <v>193</v>
      </c>
      <c r="F15" s="141"/>
      <c r="G15" s="141"/>
      <c r="H15" s="141"/>
      <c r="I15" s="141"/>
      <c r="J15" s="141"/>
      <c r="K15" s="125"/>
      <c r="L15" s="125"/>
      <c r="M15" s="125"/>
      <c r="N15" s="125"/>
    </row>
    <row r="16" spans="1:14" x14ac:dyDescent="0.35">
      <c r="A16" s="661" t="s">
        <v>192</v>
      </c>
      <c r="B16" s="661"/>
      <c r="C16" s="661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</row>
    <row r="17" spans="1:14" x14ac:dyDescent="0.35">
      <c r="A17" s="140"/>
      <c r="B17" s="140"/>
      <c r="C17" s="140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</row>
    <row r="18" spans="1:14" ht="21.5" thickBot="1" x14ac:dyDescent="0.4">
      <c r="A18" s="668" t="s">
        <v>191</v>
      </c>
      <c r="B18" s="668"/>
      <c r="C18" s="668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</row>
    <row r="19" spans="1:14" ht="29.5" thickBot="1" x14ac:dyDescent="0.4">
      <c r="A19" s="139"/>
      <c r="B19" s="138" t="s">
        <v>190</v>
      </c>
      <c r="C19" s="137" t="s">
        <v>189</v>
      </c>
      <c r="D19" s="136"/>
      <c r="E19" s="125"/>
      <c r="F19" s="125"/>
      <c r="G19" s="125"/>
      <c r="H19" s="125"/>
      <c r="I19" s="125"/>
      <c r="J19" s="125"/>
      <c r="K19" s="125"/>
      <c r="L19" s="125"/>
      <c r="M19" s="125"/>
      <c r="N19" s="125"/>
    </row>
    <row r="20" spans="1:14" ht="29" x14ac:dyDescent="0.35">
      <c r="A20" s="135" t="s">
        <v>188</v>
      </c>
      <c r="B20" s="134">
        <v>20.2</v>
      </c>
      <c r="C20" s="133">
        <v>21</v>
      </c>
      <c r="D20" s="132" t="s">
        <v>187</v>
      </c>
      <c r="E20" s="125"/>
      <c r="F20" s="131"/>
      <c r="G20" s="131"/>
      <c r="H20" s="125"/>
      <c r="I20" s="125"/>
      <c r="J20" s="131"/>
      <c r="K20" s="125"/>
      <c r="L20" s="125"/>
      <c r="M20" s="125"/>
      <c r="N20" s="125"/>
    </row>
    <row r="21" spans="1:14" ht="29.5" thickBot="1" x14ac:dyDescent="0.4">
      <c r="A21" s="130" t="s">
        <v>186</v>
      </c>
      <c r="B21" s="129">
        <v>72.5</v>
      </c>
      <c r="C21" s="128">
        <v>90</v>
      </c>
      <c r="D21" s="127" t="s">
        <v>185</v>
      </c>
      <c r="E21" s="125"/>
      <c r="F21" s="126"/>
      <c r="G21" s="126"/>
      <c r="H21" s="125"/>
      <c r="I21" s="125"/>
      <c r="J21" s="126"/>
      <c r="K21" s="125"/>
      <c r="L21" s="125"/>
      <c r="M21" s="125"/>
      <c r="N21" s="125"/>
    </row>
    <row r="22" spans="1:14" x14ac:dyDescent="0.35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</row>
    <row r="23" spans="1:14" x14ac:dyDescent="0.35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</row>
    <row r="24" spans="1:14" ht="21" x14ac:dyDescent="0.35">
      <c r="A24" s="662" t="s">
        <v>184</v>
      </c>
      <c r="B24" s="662"/>
      <c r="C24" s="662"/>
      <c r="D24" s="662"/>
      <c r="E24" s="662"/>
      <c r="F24" s="662"/>
      <c r="G24" s="662"/>
      <c r="H24" s="662"/>
      <c r="I24" s="662"/>
      <c r="J24" s="662"/>
      <c r="K24" s="124"/>
      <c r="L24" s="124"/>
      <c r="M24" s="124"/>
      <c r="N24" s="124"/>
    </row>
    <row r="25" spans="1:14" x14ac:dyDescent="0.35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</row>
    <row r="26" spans="1:14" ht="30" customHeight="1" x14ac:dyDescent="0.35">
      <c r="A26" s="124"/>
      <c r="B26" s="124"/>
      <c r="C26" s="124"/>
      <c r="D26" s="124"/>
      <c r="E26" s="124"/>
      <c r="F26" s="659" t="s">
        <v>183</v>
      </c>
      <c r="G26" s="659"/>
      <c r="H26" s="124"/>
      <c r="I26" s="124"/>
      <c r="J26" s="124"/>
      <c r="K26" s="124"/>
      <c r="L26" s="124"/>
      <c r="M26" s="124"/>
      <c r="N26" s="124"/>
    </row>
  </sheetData>
  <mergeCells count="18">
    <mergeCell ref="A1:J1"/>
    <mergeCell ref="A2:J2"/>
    <mergeCell ref="K2:M2"/>
    <mergeCell ref="B3:C3"/>
    <mergeCell ref="E3:F3"/>
    <mergeCell ref="H4:H5"/>
    <mergeCell ref="F26:G26"/>
    <mergeCell ref="A7:C7"/>
    <mergeCell ref="A8:C8"/>
    <mergeCell ref="A10:J10"/>
    <mergeCell ref="B11:C11"/>
    <mergeCell ref="E11:F11"/>
    <mergeCell ref="H12:H13"/>
    <mergeCell ref="A14:J14"/>
    <mergeCell ref="A15:C15"/>
    <mergeCell ref="A16:C16"/>
    <mergeCell ref="A18:C18"/>
    <mergeCell ref="A24:J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P8"/>
  <sheetViews>
    <sheetView workbookViewId="0">
      <selection activeCell="DV12" sqref="DV12"/>
    </sheetView>
  </sheetViews>
  <sheetFormatPr baseColWidth="10" defaultRowHeight="14.5" x14ac:dyDescent="0.35"/>
  <sheetData>
    <row r="1" spans="1:16" x14ac:dyDescent="0.35">
      <c r="A1" t="s">
        <v>71</v>
      </c>
      <c r="C1" t="s">
        <v>73</v>
      </c>
      <c r="F1" t="s">
        <v>94</v>
      </c>
      <c r="I1" t="s">
        <v>101</v>
      </c>
      <c r="K1" t="s">
        <v>106</v>
      </c>
      <c r="P1" t="s">
        <v>390</v>
      </c>
    </row>
    <row r="2" spans="1:16" x14ac:dyDescent="0.35">
      <c r="A2" t="s">
        <v>72</v>
      </c>
      <c r="C2" t="s">
        <v>74</v>
      </c>
      <c r="F2" t="s">
        <v>98</v>
      </c>
      <c r="I2" t="s">
        <v>102</v>
      </c>
      <c r="K2" t="s">
        <v>105</v>
      </c>
      <c r="P2" t="s">
        <v>391</v>
      </c>
    </row>
    <row r="3" spans="1:16" x14ac:dyDescent="0.35">
      <c r="C3" t="s">
        <v>75</v>
      </c>
      <c r="F3" t="s">
        <v>95</v>
      </c>
      <c r="K3" t="s">
        <v>107</v>
      </c>
      <c r="P3" t="s">
        <v>392</v>
      </c>
    </row>
    <row r="4" spans="1:16" x14ac:dyDescent="0.35">
      <c r="F4" t="s">
        <v>96</v>
      </c>
      <c r="K4" t="s">
        <v>127</v>
      </c>
    </row>
    <row r="5" spans="1:16" x14ac:dyDescent="0.35">
      <c r="F5" t="s">
        <v>97</v>
      </c>
    </row>
    <row r="6" spans="1:16" x14ac:dyDescent="0.35">
      <c r="F6" t="s">
        <v>100</v>
      </c>
    </row>
    <row r="7" spans="1:16" x14ac:dyDescent="0.35">
      <c r="F7" t="s">
        <v>99</v>
      </c>
    </row>
    <row r="8" spans="1:16" x14ac:dyDescent="0.35">
      <c r="F8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FORMULAIRE DIFFUSION</vt:lpstr>
      <vt:lpstr>MATRICE BUDGETAIRE</vt:lpstr>
      <vt:lpstr>BILAN DIFFUSION</vt:lpstr>
      <vt:lpstr>Outil de chiffrage</vt:lpstr>
      <vt:lpstr>Suivi AAP</vt:lpstr>
      <vt:lpstr>montants ref 2026</vt:lpstr>
      <vt:lpstr>(Données)</vt:lpstr>
      <vt:lpstr>recettes</vt:lpstr>
      <vt:lpstr>Validation</vt:lpstr>
      <vt:lpstr>'MATRICE BUDGETAIRE'!Zone_d_impression</vt:lpstr>
    </vt:vector>
  </TitlesOfParts>
  <Company>Mairie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Drouet, Théa</dc:creator>
  <cp:lastModifiedBy>Portet, Cassandre</cp:lastModifiedBy>
  <dcterms:created xsi:type="dcterms:W3CDTF">2024-06-11T10:56:31Z</dcterms:created>
  <dcterms:modified xsi:type="dcterms:W3CDTF">2026-06-19T16:01:35Z</dcterms:modified>
</cp:coreProperties>
</file>