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Z:\6- AIDES AUX PROJETS\2026\1. Document Paris.fr - VPROV\Documents paris.fr\"/>
    </mc:Choice>
  </mc:AlternateContent>
  <xr:revisionPtr revIDLastSave="0" documentId="13_ncr:1_{52310339-7109-442B-A4EC-3939E72437AE}" xr6:coauthVersionLast="36" xr6:coauthVersionMax="36" xr10:uidLastSave="{00000000-0000-0000-0000-000000000000}"/>
  <workbookProtection workbookAlgorithmName="SHA-512" workbookHashValue="uyI3IV7VuwRIMh4pUqxWThRVVmQ57Kc2/9d5gtP8/AZeQ8XYV6HFibDxn8qCEOKilAVs7EAa2/DZjGf/xb34qw==" workbookSaltValue="0cQ3xmI9MAqjUkxD93zeog==" workbookSpinCount="100000" lockStructure="1"/>
  <bookViews>
    <workbookView xWindow="0" yWindow="0" windowWidth="28800" windowHeight="11925" tabRatio="805" xr2:uid="{00000000-000D-0000-FFFF-FFFF00000000}"/>
  </bookViews>
  <sheets>
    <sheet name="FORMULAIRE RESIDENCE LABO" sheetId="2" r:id="rId1"/>
    <sheet name="MATRICE BUDGET PREVISIONNEL" sheetId="3" r:id="rId2"/>
    <sheet name="BILAN RESIDENCE LABO" sheetId="10" r:id="rId3"/>
    <sheet name="Outil de chiffrage" sheetId="4" state="hidden" r:id="rId4"/>
    <sheet name="montants ref 2026" sheetId="6" state="hidden" r:id="rId5"/>
    <sheet name="Suivi AAP" sheetId="7" state="hidden" r:id="rId6"/>
    <sheet name="(Données)" sheetId="8" state="hidden" r:id="rId7"/>
  </sheets>
  <externalReferences>
    <externalReference r:id="rId8"/>
    <externalReference r:id="rId9"/>
  </externalReferences>
  <definedNames>
    <definedName name="recettes" localSheetId="2">#REF!</definedName>
    <definedName name="recettes" localSheetId="1">'MATRICE BUDGET PREVISIONNEL'!$H$12:$J$43</definedName>
    <definedName name="recettes">#REF!</definedName>
    <definedName name="Validation" localSheetId="2">'BILAN RESIDENCE LABO'!#REF!</definedName>
    <definedName name="Validation">'FORMULAIRE RESIDENCE LABO'!$D$94</definedName>
    <definedName name="Z_00673DE8_47DD_4BD6_B64F_2182B242ABE0_.wvu.Rows" localSheetId="2" hidden="1">'BILAN RESIDENCE LABO'!$43:$43</definedName>
    <definedName name="Z_00673DE8_47DD_4BD6_B64F_2182B242ABE0_.wvu.Rows" localSheetId="0" hidden="1">'FORMULAIRE RESIDENCE LABO'!$42:$42</definedName>
    <definedName name="Z_2D2DBE93_9DD1_4706_AB7C_3E2998160056_.wvu.Cols" localSheetId="1" hidden="1">'MATRICE BUDGET PREVISIONNEL'!$L:$N</definedName>
    <definedName name="Z_2D2DBE93_9DD1_4706_AB7C_3E2998160056_.wvu.PrintArea" localSheetId="1" hidden="1">'MATRICE BUDGET PREVISIONNEL'!$B$1:$L$53</definedName>
    <definedName name="Z_2D2DBE93_9DD1_4706_AB7C_3E2998160056_.wvu.Rows" localSheetId="2" hidden="1">'BILAN RESIDENCE LABO'!$43:$43</definedName>
    <definedName name="Z_2D2DBE93_9DD1_4706_AB7C_3E2998160056_.wvu.Rows" localSheetId="0" hidden="1">'FORMULAIRE RESIDENCE LABO'!$42:$42</definedName>
    <definedName name="Z_8F3357F8_331C_48B4_BC4B_B2C3BDCED09C_.wvu.Cols" localSheetId="1" hidden="1">'MATRICE BUDGET PREVISIONNEL'!$L:$N</definedName>
    <definedName name="Z_8F3357F8_331C_48B4_BC4B_B2C3BDCED09C_.wvu.PrintArea" localSheetId="1" hidden="1">'MATRICE BUDGET PREVISIONNEL'!$B$1:$L$53</definedName>
    <definedName name="Z_8F3357F8_331C_48B4_BC4B_B2C3BDCED09C_.wvu.Rows" localSheetId="2" hidden="1">'BILAN RESIDENCE LABO'!$43:$43</definedName>
    <definedName name="Z_8F3357F8_331C_48B4_BC4B_B2C3BDCED09C_.wvu.Rows" localSheetId="0" hidden="1">'FORMULAIRE RESIDENCE LABO'!$42:$42</definedName>
    <definedName name="Z_D31424B4_51D9_40E4_8BCE_258C6C0EFC97_.wvu.Cols" localSheetId="1" hidden="1">'MATRICE BUDGET PREVISIONNEL'!$L:$N</definedName>
    <definedName name="Z_D31424B4_51D9_40E4_8BCE_258C6C0EFC97_.wvu.PrintArea" localSheetId="1" hidden="1">'MATRICE BUDGET PREVISIONNEL'!$B$1:$L$53</definedName>
    <definedName name="Z_D31424B4_51D9_40E4_8BCE_258C6C0EFC97_.wvu.Rows" localSheetId="2" hidden="1">'BILAN RESIDENCE LABO'!$43:$43</definedName>
    <definedName name="Z_D31424B4_51D9_40E4_8BCE_258C6C0EFC97_.wvu.Rows" localSheetId="0" hidden="1">'FORMULAIRE RESIDENCE LABO'!$42:$42</definedName>
    <definedName name="_xlnm.Print_Area" localSheetId="1">'MATRICE BUDGET PREVISIONNEL'!$B$1:$L$53</definedName>
  </definedNames>
  <calcPr calcId="191029" refMode="R1C1"/>
  <customWorkbookViews>
    <customWorkbookView name="Mateos, Héloise - Affichage personnalisé" guid="{8F3357F8-331C-48B4-BC4B-B2C3BDCED09C}" mergeInterval="0" personalView="1" maximized="1" xWindow="-8" yWindow="-8" windowWidth="1936" windowHeight="1056" tabRatio="805" activeSheetId="2"/>
    <customWorkbookView name="Pennino, Margot - Affichage personnalisé" guid="{D31424B4-51D9-40E4-8BCE-258C6C0EFC97}" mergeInterval="0" personalView="1" maximized="1" xWindow="-9" yWindow="-9" windowWidth="1938" windowHeight="1048" tabRatio="805" activeSheetId="1"/>
    <customWorkbookView name="Rolland, Léna - Affichage personnalisé" guid="{00673DE8-47DD-4BD6-B64F-2182B242ABE0}" mergeInterval="0" personalView="1" maximized="1" xWindow="-2891" yWindow="-11" windowWidth="2902" windowHeight="1582" tabRatio="805" activeSheetId="3"/>
    <customWorkbookView name="Bartra, Rozenn - Affichage personnalisé" guid="{2D2DBE93-9DD1-4706-AB7C-3E2998160056}" mergeInterval="0" personalView="1" maximized="1" xWindow="-8" yWindow="-8" windowWidth="1382" windowHeight="744" tabRatio="805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4" l="1"/>
  <c r="O7" i="4"/>
  <c r="O8" i="4"/>
  <c r="O5" i="4"/>
  <c r="O12" i="4"/>
  <c r="P12" i="4"/>
  <c r="Q6" i="4"/>
  <c r="Q7" i="4"/>
  <c r="Q8" i="4"/>
  <c r="Q5" i="4"/>
  <c r="P8" i="4"/>
  <c r="P7" i="4"/>
  <c r="P6" i="4"/>
  <c r="P5" i="4"/>
  <c r="Q33" i="4"/>
  <c r="I34" i="3"/>
  <c r="Q30" i="4" s="1"/>
  <c r="P30" i="4"/>
  <c r="Q28" i="4"/>
  <c r="P28" i="4"/>
  <c r="Q26" i="4"/>
  <c r="P26" i="4"/>
  <c r="I23" i="3"/>
  <c r="I19" i="3"/>
  <c r="I17" i="3"/>
  <c r="Q24" i="4"/>
  <c r="P24" i="4"/>
  <c r="E25" i="4"/>
  <c r="E26" i="4"/>
  <c r="E27" i="4"/>
  <c r="E24" i="4"/>
  <c r="C25" i="4"/>
  <c r="C26" i="4"/>
  <c r="C27" i="4"/>
  <c r="C24" i="4"/>
  <c r="E13" i="4"/>
  <c r="E14" i="4"/>
  <c r="E15" i="4"/>
  <c r="E16" i="4"/>
  <c r="E17" i="4"/>
  <c r="C13" i="4"/>
  <c r="C14" i="4"/>
  <c r="C15" i="4"/>
  <c r="C16" i="4"/>
  <c r="C17" i="4"/>
  <c r="C12" i="4"/>
  <c r="E12" i="4"/>
  <c r="I7" i="4" l="1"/>
  <c r="I6" i="4"/>
  <c r="I5" i="4"/>
  <c r="G7" i="4"/>
  <c r="G6" i="4"/>
  <c r="G5" i="4"/>
  <c r="G137" i="10" l="1"/>
  <c r="D137" i="10"/>
  <c r="E137" i="10" s="1"/>
  <c r="G135" i="10"/>
  <c r="G125" i="10"/>
  <c r="G115" i="10"/>
  <c r="G103" i="10"/>
  <c r="G101" i="10"/>
  <c r="C157" i="2"/>
  <c r="D157" i="2" s="1"/>
  <c r="C125" i="2" l="1"/>
  <c r="E51" i="3"/>
  <c r="E49" i="3"/>
  <c r="E48" i="3"/>
  <c r="E47" i="3"/>
  <c r="E46" i="3"/>
  <c r="E53" i="3"/>
  <c r="J53" i="3"/>
  <c r="J52" i="3"/>
  <c r="J51" i="3"/>
  <c r="J47" i="3"/>
  <c r="J46" i="3"/>
  <c r="C165" i="2"/>
  <c r="EG6" i="7"/>
  <c r="DS6" i="7"/>
  <c r="DQ6" i="7"/>
  <c r="DO6" i="7"/>
  <c r="DM6" i="7"/>
  <c r="DL6" i="7"/>
  <c r="DK6" i="7"/>
  <c r="DJ6" i="7"/>
  <c r="DI6" i="7"/>
  <c r="DH6" i="7"/>
  <c r="DG6" i="7"/>
  <c r="E61" i="10"/>
  <c r="E59" i="10"/>
  <c r="DF6" i="7"/>
  <c r="DE6" i="7"/>
  <c r="DD6" i="7"/>
  <c r="DC6" i="7"/>
  <c r="DB6" i="7"/>
  <c r="DA6" i="7"/>
  <c r="CY6" i="7"/>
  <c r="CX6" i="7"/>
  <c r="CW6" i="7"/>
  <c r="CV6" i="7"/>
  <c r="CU6" i="7"/>
  <c r="CL6" i="7"/>
  <c r="EE6" i="7"/>
  <c r="EC6" i="7"/>
  <c r="DZ6" i="7"/>
  <c r="EB6" i="7"/>
  <c r="EA6" i="7"/>
  <c r="DY6" i="7"/>
  <c r="DW6" i="7"/>
  <c r="DX6" i="7"/>
  <c r="DV6" i="7"/>
  <c r="DT6" i="7"/>
  <c r="BE6" i="7"/>
  <c r="Z6" i="7"/>
  <c r="CH6" i="7"/>
  <c r="CF6" i="7"/>
  <c r="CD6" i="7"/>
  <c r="G112" i="10" l="1"/>
  <c r="D115" i="10" s="1"/>
  <c r="G123" i="10"/>
  <c r="D125" i="10" s="1"/>
  <c r="G133" i="10"/>
  <c r="D135" i="10" s="1"/>
  <c r="ED6" i="7"/>
  <c r="D103" i="10"/>
  <c r="E161" i="2"/>
  <c r="D84" i="10"/>
  <c r="DP6" i="7" s="1"/>
  <c r="D80" i="10"/>
  <c r="DN6" i="7" s="1"/>
  <c r="D34" i="10"/>
  <c r="CT6" i="7" s="1"/>
  <c r="D32" i="10"/>
  <c r="CS6" i="7" s="1"/>
  <c r="D30" i="10"/>
  <c r="CR6" i="7" s="1"/>
  <c r="D22" i="10"/>
  <c r="CN6" i="7" s="1"/>
  <c r="E35" i="2"/>
  <c r="D20" i="10" s="1"/>
  <c r="CM6" i="7" s="1"/>
  <c r="D18" i="10"/>
  <c r="E70" i="2"/>
  <c r="E72" i="2"/>
  <c r="G24" i="10" s="1"/>
  <c r="D24" i="10" s="1"/>
  <c r="CO6" i="7" s="1"/>
  <c r="E107" i="2"/>
  <c r="G26" i="10" s="1"/>
  <c r="D26" i="10" s="1"/>
  <c r="CP6" i="7" s="1"/>
  <c r="E109" i="2"/>
  <c r="K34" i="3"/>
  <c r="K31" i="3"/>
  <c r="I31" i="3"/>
  <c r="K23" i="3"/>
  <c r="K19" i="3"/>
  <c r="E38" i="3"/>
  <c r="E103" i="10" l="1"/>
  <c r="DU6" i="7"/>
  <c r="EF6" i="7" s="1"/>
  <c r="G28" i="10"/>
  <c r="D28" i="10" s="1"/>
  <c r="CQ6" i="7" s="1"/>
  <c r="D89" i="10"/>
  <c r="E139" i="10"/>
  <c r="E135" i="10"/>
  <c r="E133" i="10"/>
  <c r="E131" i="10"/>
  <c r="E129" i="10"/>
  <c r="E125" i="10"/>
  <c r="E123" i="10"/>
  <c r="E121" i="10"/>
  <c r="E119" i="10"/>
  <c r="E115" i="10"/>
  <c r="E112" i="10"/>
  <c r="E110" i="10"/>
  <c r="E108" i="10"/>
  <c r="E101" i="10"/>
  <c r="E99" i="10"/>
  <c r="E97" i="10"/>
  <c r="E91" i="10"/>
  <c r="E86" i="10"/>
  <c r="E84" i="10"/>
  <c r="E82" i="10"/>
  <c r="E80" i="10"/>
  <c r="E76" i="10"/>
  <c r="F75" i="10"/>
  <c r="E74" i="10"/>
  <c r="E72" i="10"/>
  <c r="E69" i="10"/>
  <c r="E67" i="10"/>
  <c r="E65" i="10"/>
  <c r="E57" i="10"/>
  <c r="E55" i="10"/>
  <c r="E53" i="10"/>
  <c r="E51" i="10"/>
  <c r="E49" i="10"/>
  <c r="E47" i="10"/>
  <c r="E45" i="10"/>
  <c r="E42" i="10"/>
  <c r="E38" i="10"/>
  <c r="E36" i="10"/>
  <c r="E34" i="10"/>
  <c r="E32" i="10"/>
  <c r="E30" i="10"/>
  <c r="E27" i="10"/>
  <c r="E26" i="10"/>
  <c r="E24" i="10"/>
  <c r="E22" i="10"/>
  <c r="E20" i="10"/>
  <c r="E18" i="10"/>
  <c r="E89" i="10" l="1"/>
  <c r="DR6" i="7"/>
  <c r="F29" i="10"/>
  <c r="L72" i="2"/>
  <c r="BV6" i="7" s="1"/>
  <c r="G72" i="2"/>
  <c r="BU6" i="7" s="1"/>
  <c r="AV6" i="7"/>
  <c r="E28" i="10" l="1"/>
  <c r="E5" i="4"/>
  <c r="E7" i="4" l="1"/>
  <c r="Q55" i="4"/>
  <c r="Q12" i="4"/>
  <c r="E62" i="4"/>
  <c r="E47" i="4"/>
  <c r="D167" i="2" l="1"/>
  <c r="D161" i="2"/>
  <c r="E165" i="2" l="1"/>
  <c r="D165" i="2"/>
  <c r="E6" i="4"/>
  <c r="C46" i="3"/>
  <c r="C64" i="4" l="1"/>
  <c r="E63" i="4"/>
  <c r="C63" i="4"/>
  <c r="C62" i="4"/>
  <c r="O61" i="4"/>
  <c r="E61" i="4"/>
  <c r="C61" i="4"/>
  <c r="Q60" i="4"/>
  <c r="P60" i="4"/>
  <c r="O60" i="4"/>
  <c r="C60" i="4"/>
  <c r="O59" i="4"/>
  <c r="C59" i="4"/>
  <c r="Q58" i="4"/>
  <c r="P58" i="4"/>
  <c r="O58" i="4"/>
  <c r="E58" i="4"/>
  <c r="O57" i="4"/>
  <c r="Q56" i="4"/>
  <c r="P56" i="4"/>
  <c r="O56" i="4"/>
  <c r="O55" i="4"/>
  <c r="O53" i="4"/>
  <c r="O52" i="4"/>
  <c r="O51" i="4"/>
  <c r="O50" i="4"/>
  <c r="O49" i="4"/>
  <c r="O47" i="4"/>
  <c r="J45" i="4"/>
  <c r="I45" i="4"/>
  <c r="H45" i="4"/>
  <c r="G45" i="4"/>
  <c r="J44" i="4"/>
  <c r="I44" i="4"/>
  <c r="H44" i="4"/>
  <c r="G44" i="4"/>
  <c r="J43" i="4"/>
  <c r="I43" i="4"/>
  <c r="H43" i="4"/>
  <c r="G43" i="4"/>
  <c r="J42" i="4"/>
  <c r="H42" i="4"/>
  <c r="H41" i="4"/>
  <c r="H40" i="4"/>
  <c r="E34" i="4"/>
  <c r="P61" i="4"/>
  <c r="P59" i="4"/>
  <c r="C58" i="4"/>
  <c r="P57" i="4"/>
  <c r="E57" i="4"/>
  <c r="C57" i="4"/>
  <c r="E56" i="4"/>
  <c r="C56" i="4"/>
  <c r="P55" i="4"/>
  <c r="E55" i="4"/>
  <c r="C55" i="4"/>
  <c r="E23" i="4"/>
  <c r="E52" i="4"/>
  <c r="C52" i="4"/>
  <c r="R16" i="4"/>
  <c r="E51" i="4"/>
  <c r="C51" i="4"/>
  <c r="E50" i="4"/>
  <c r="C50" i="4"/>
  <c r="Q47" i="4"/>
  <c r="P47" i="4"/>
  <c r="E49" i="4"/>
  <c r="C49" i="4"/>
  <c r="Q46" i="4"/>
  <c r="P46" i="4"/>
  <c r="O46" i="4"/>
  <c r="E48" i="4"/>
  <c r="C48" i="4"/>
  <c r="P45" i="4"/>
  <c r="O45" i="4"/>
  <c r="C47" i="4"/>
  <c r="K10" i="4"/>
  <c r="K9" i="4"/>
  <c r="P43" i="4"/>
  <c r="O43" i="4"/>
  <c r="K8" i="4"/>
  <c r="Q42" i="4"/>
  <c r="P42" i="4"/>
  <c r="O42" i="4"/>
  <c r="I42" i="4"/>
  <c r="G42" i="4"/>
  <c r="Q41" i="4"/>
  <c r="P41" i="4"/>
  <c r="O41" i="4"/>
  <c r="I41" i="4"/>
  <c r="G41" i="4"/>
  <c r="Q40" i="4"/>
  <c r="P40" i="4"/>
  <c r="O40" i="4"/>
  <c r="I40" i="4"/>
  <c r="G40" i="4"/>
  <c r="E11" i="4"/>
  <c r="E41" i="4" l="1"/>
  <c r="E40" i="4"/>
  <c r="K6" i="4"/>
  <c r="Q11" i="4"/>
  <c r="Q15" i="4"/>
  <c r="K7" i="4"/>
  <c r="E35" i="4"/>
  <c r="E46" i="4"/>
  <c r="E54" i="4"/>
  <c r="K5" i="4"/>
  <c r="Q43" i="4"/>
  <c r="Q44" i="4" s="1"/>
  <c r="Q45" i="4"/>
  <c r="Q48" i="4" s="1"/>
  <c r="Q54" i="4" s="1"/>
  <c r="I12" i="3" l="1"/>
  <c r="K12" i="3"/>
  <c r="K17" i="3"/>
  <c r="K39" i="3" s="1"/>
  <c r="E32" i="3"/>
  <c r="F32" i="3"/>
  <c r="F39" i="3" s="1"/>
  <c r="Q59" i="4"/>
  <c r="Q61" i="4"/>
  <c r="E59" i="4"/>
  <c r="F38" i="3"/>
  <c r="C47" i="3"/>
  <c r="C48" i="3"/>
  <c r="C49" i="3"/>
  <c r="L60" i="3"/>
  <c r="L61" i="3"/>
  <c r="L62" i="3"/>
  <c r="Q34" i="4" l="1"/>
  <c r="Q35" i="4" s="1"/>
  <c r="G35" i="4" s="1"/>
  <c r="Q57" i="4"/>
  <c r="Q64" i="4" s="1"/>
  <c r="Q65" i="4" s="1"/>
  <c r="E39" i="3"/>
  <c r="E60" i="4" s="1"/>
  <c r="E52" i="3"/>
  <c r="F43" i="3"/>
  <c r="K43" i="3"/>
  <c r="I39" i="3"/>
  <c r="I47" i="3" s="1"/>
  <c r="I53" i="3" l="1"/>
  <c r="I46" i="3"/>
  <c r="I51" i="3"/>
  <c r="I52" i="3"/>
  <c r="C53" i="3"/>
  <c r="E43" i="3"/>
  <c r="E64" i="4" s="1"/>
  <c r="E65" i="4" s="1"/>
  <c r="E66" i="4" s="1"/>
  <c r="E67" i="4" s="1"/>
  <c r="E68" i="4" s="1"/>
  <c r="Q66" i="4" s="1"/>
  <c r="C52" i="3"/>
  <c r="C51" i="3"/>
  <c r="I43" i="3"/>
  <c r="AW6" i="7" l="1"/>
  <c r="BX6" i="7" l="1"/>
  <c r="AZ6" i="7" l="1"/>
  <c r="D79" i="2"/>
  <c r="C155" i="2" l="1"/>
  <c r="C145" i="2"/>
  <c r="C135" i="2"/>
  <c r="D155" i="2" l="1"/>
  <c r="D31" i="2"/>
  <c r="D81" i="2"/>
  <c r="D73" i="2" l="1"/>
  <c r="BG6" i="7" l="1"/>
  <c r="D18" i="2"/>
  <c r="BS6" i="7"/>
  <c r="BR6" i="7"/>
  <c r="BQ6" i="7"/>
  <c r="D153" i="2"/>
  <c r="D151" i="2"/>
  <c r="D149" i="2"/>
  <c r="BP6" i="7"/>
  <c r="BO6" i="7"/>
  <c r="BN6" i="7"/>
  <c r="BM6" i="7"/>
  <c r="BL6" i="7"/>
  <c r="BK6" i="7"/>
  <c r="BJ6" i="7"/>
  <c r="BI6" i="7"/>
  <c r="BH6" i="7"/>
  <c r="E26" i="2"/>
  <c r="AB6" i="7" s="1"/>
  <c r="E57" i="2"/>
  <c r="D109" i="2"/>
  <c r="D110" i="2"/>
  <c r="CA6" i="7"/>
  <c r="BZ6" i="7"/>
  <c r="BY6" i="7"/>
  <c r="E101" i="2"/>
  <c r="E28" i="2"/>
  <c r="BD6" i="7"/>
  <c r="BC6" i="7"/>
  <c r="BA6" i="7"/>
  <c r="AY6" i="7"/>
  <c r="AX6" i="7"/>
  <c r="BT6" i="7" l="1"/>
  <c r="D163" i="2"/>
  <c r="D145" i="2"/>
  <c r="D143" i="2"/>
  <c r="D141" i="2"/>
  <c r="D139" i="2"/>
  <c r="D135" i="2"/>
  <c r="D133" i="2"/>
  <c r="D131" i="2"/>
  <c r="D129" i="2"/>
  <c r="D125" i="2"/>
  <c r="D123" i="2"/>
  <c r="D121" i="2"/>
  <c r="D119" i="2"/>
  <c r="D111" i="2"/>
  <c r="D107" i="2"/>
  <c r="D103" i="2"/>
  <c r="D99" i="2"/>
  <c r="D92" i="2"/>
  <c r="D90" i="2"/>
  <c r="D88" i="2"/>
  <c r="D86" i="2"/>
  <c r="D83" i="2"/>
  <c r="D77" i="2"/>
  <c r="D72" i="2"/>
  <c r="D75" i="2"/>
  <c r="D108" i="2"/>
  <c r="D101" i="2"/>
  <c r="D57" i="2"/>
  <c r="D85" i="2"/>
  <c r="D70" i="2"/>
  <c r="D65" i="2"/>
  <c r="D63" i="2"/>
  <c r="D61" i="2"/>
  <c r="D59" i="2"/>
  <c r="D55" i="2"/>
  <c r="D53" i="2"/>
  <c r="D51" i="2"/>
  <c r="D49" i="2"/>
  <c r="D41" i="2"/>
  <c r="D39" i="2"/>
  <c r="D37" i="2"/>
  <c r="D35" i="2"/>
  <c r="D33" i="2"/>
  <c r="D28" i="2"/>
  <c r="D26" i="2"/>
  <c r="D24" i="2"/>
  <c r="D22" i="2"/>
  <c r="D20" i="2"/>
  <c r="D94" i="2" l="1"/>
</calcChain>
</file>

<file path=xl/sharedStrings.xml><?xml version="1.0" encoding="utf-8"?>
<sst xmlns="http://schemas.openxmlformats.org/spreadsheetml/2006/main" count="582" uniqueCount="393">
  <si>
    <t>artistique</t>
  </si>
  <si>
    <t>tech</t>
  </si>
  <si>
    <t>admin</t>
  </si>
  <si>
    <t>autre</t>
  </si>
  <si>
    <t>TOTAL</t>
  </si>
  <si>
    <t>Articles</t>
  </si>
  <si>
    <t>N°dossier Commission</t>
  </si>
  <si>
    <t>Nom du partenaire</t>
  </si>
  <si>
    <t>Numéro Paris Asso</t>
  </si>
  <si>
    <t>Type Partenaire</t>
  </si>
  <si>
    <t>Numéro de dossier</t>
  </si>
  <si>
    <t>Objet du dossier</t>
  </si>
  <si>
    <t>Date Dépôt Demande</t>
  </si>
  <si>
    <t>Numéro d'appel à projets</t>
  </si>
  <si>
    <t>Année budgétaire</t>
  </si>
  <si>
    <t>Montant demandé</t>
  </si>
  <si>
    <t>Statut du dossier</t>
  </si>
  <si>
    <t>Instructeur</t>
  </si>
  <si>
    <t>Fonction</t>
  </si>
  <si>
    <t>civilité</t>
  </si>
  <si>
    <t>Nom du responsable légal</t>
  </si>
  <si>
    <t>Prénom du responsable légal</t>
  </si>
  <si>
    <t>Adresse du siège social</t>
  </si>
  <si>
    <t>complément adresse</t>
  </si>
  <si>
    <t>Code postal</t>
  </si>
  <si>
    <t>Ville</t>
  </si>
  <si>
    <t>CS</t>
  </si>
  <si>
    <t>Code</t>
  </si>
  <si>
    <t>Commentaires</t>
  </si>
  <si>
    <t>Appel à projets (O/N)</t>
  </si>
  <si>
    <t>Aides précédentes depuis 2019 (au titre des AAP)</t>
  </si>
  <si>
    <t>Formulaire de bilan justifiant précédente(s) aide(s) à compter de 2021</t>
  </si>
  <si>
    <t>Siège social 
IDF pour la résidence (Oui/Non)</t>
  </si>
  <si>
    <t>Spectacle diffusé pour la 1ère fois à Paris ou jamais présenté auparavant pour la résidence  (Oui/Non)</t>
  </si>
  <si>
    <t>contrat(s) ?</t>
  </si>
  <si>
    <t>répond aux critères de jours de diff ou résidence (oui/non)?</t>
  </si>
  <si>
    <t xml:space="preserve">formulaire complété ? </t>
  </si>
  <si>
    <t xml:space="preserve">dossier artistique remis ? </t>
  </si>
  <si>
    <t xml:space="preserve">matrice budgétaire ? </t>
  </si>
  <si>
    <t xml:space="preserve">BP global annuel de l'asso ? </t>
  </si>
  <si>
    <t>RIB ?</t>
  </si>
  <si>
    <t xml:space="preserve">rapport d'activités N-1 ? </t>
  </si>
  <si>
    <t xml:space="preserve">derniers PV d'AG approuvant les comptes ? </t>
  </si>
  <si>
    <t>comptes N-1</t>
  </si>
  <si>
    <t>N° de Siret</t>
  </si>
  <si>
    <t>récépissé délaclaration ou Kbis ?</t>
  </si>
  <si>
    <t>Statuts</t>
  </si>
  <si>
    <t>dossier complet ?</t>
  </si>
  <si>
    <t>Eligibilité (OUI/NON)</t>
  </si>
  <si>
    <t>Titre du projet</t>
  </si>
  <si>
    <t>Nom de la direction artistique du projet (du collectif / de / d')</t>
  </si>
  <si>
    <t>CONTACT - MAIL pour envoi courriers</t>
  </si>
  <si>
    <r>
      <t>dates de réalisation
(</t>
    </r>
    <r>
      <rPr>
        <b/>
        <i/>
        <sz val="12"/>
        <color theme="1"/>
        <rFont val="Calibri"/>
        <family val="2"/>
      </rPr>
      <t>du X au X 2024)</t>
    </r>
  </si>
  <si>
    <t>nb (rpz ou j de rési)</t>
  </si>
  <si>
    <r>
      <t>lieu
(</t>
    </r>
    <r>
      <rPr>
        <b/>
        <i/>
        <sz val="12"/>
        <color theme="1"/>
        <rFont val="Calibri"/>
        <family val="2"/>
        <scheme val="minor"/>
      </rPr>
      <t>à / au)</t>
    </r>
  </si>
  <si>
    <t>diff/ rés / festival</t>
  </si>
  <si>
    <t>émergence (O/N)</t>
  </si>
  <si>
    <t>Projet d'action culturelle (Oui/Non) ?</t>
  </si>
  <si>
    <t>Si oui, détails</t>
  </si>
  <si>
    <t>Commentaires fin instruction</t>
  </si>
  <si>
    <r>
      <t xml:space="preserve">DA du </t>
    </r>
    <r>
      <rPr>
        <b/>
        <u/>
        <sz val="12"/>
        <color theme="1"/>
        <rFont val="Calibri"/>
        <family val="2"/>
        <scheme val="minor"/>
      </rPr>
      <t xml:space="preserve">projet </t>
    </r>
    <r>
      <rPr>
        <b/>
        <sz val="12"/>
        <color theme="1"/>
        <rFont val="Calibri"/>
        <family val="2"/>
        <scheme val="minor"/>
      </rPr>
      <t>(F/H/NG/M)</t>
    </r>
  </si>
  <si>
    <t>H</t>
  </si>
  <si>
    <t>F</t>
  </si>
  <si>
    <t>NG</t>
  </si>
  <si>
    <t>Commission pour avis principal</t>
  </si>
  <si>
    <t>2nd avis Commission</t>
  </si>
  <si>
    <t>budget du projet (hors valo)</t>
  </si>
  <si>
    <t>montant demandé</t>
  </si>
  <si>
    <t>% du budget</t>
  </si>
  <si>
    <t>besoin calculé</t>
  </si>
  <si>
    <t>montant initial de l'aide proposé par le BS</t>
  </si>
  <si>
    <t>Total</t>
  </si>
  <si>
    <r>
      <t xml:space="preserve">Demande </t>
    </r>
    <r>
      <rPr>
        <sz val="11"/>
        <color theme="1"/>
        <rFont val="Calibri"/>
        <family val="2"/>
      </rPr>
      <t>≤ au plafond de subvention possible ?</t>
    </r>
  </si>
  <si>
    <r>
      <t>Liste des membres du bureau ou des dirigent</t>
    </r>
    <r>
      <rPr>
        <sz val="11"/>
        <color theme="1"/>
        <rFont val="Calibri"/>
        <family val="2"/>
      </rPr>
      <t>∙es</t>
    </r>
    <r>
      <rPr>
        <sz val="11"/>
        <color theme="1"/>
        <rFont val="Calibri"/>
        <family val="2"/>
        <scheme val="minor"/>
      </rPr>
      <t xml:space="preserve"> ?</t>
    </r>
  </si>
  <si>
    <t>Oui</t>
  </si>
  <si>
    <t>Non</t>
  </si>
  <si>
    <t>Diffusion</t>
  </si>
  <si>
    <t xml:space="preserve">Résidence Création </t>
  </si>
  <si>
    <t>Résidence laboratoire</t>
  </si>
  <si>
    <t>Présentation de la structure artistique</t>
  </si>
  <si>
    <t xml:space="preserve">Compagnie </t>
  </si>
  <si>
    <t xml:space="preserve">Votre projet </t>
  </si>
  <si>
    <t>Votre projet prévoit-il un programme d'actions artistiques et culturelles ?</t>
  </si>
  <si>
    <t>Si votre équipe et projet portent une attention particulière à l’égalité femmes-hommes et au genre, merci de préciser comment :</t>
  </si>
  <si>
    <t>Si votre équipe et projet portent une attention particulière aux enjeux écologiques et environnementaux, merci de préciser comment :</t>
  </si>
  <si>
    <t>Nom :</t>
  </si>
  <si>
    <t>Adresse siège social :</t>
  </si>
  <si>
    <t>Région d'implantation :</t>
  </si>
  <si>
    <t>Site internet :</t>
  </si>
  <si>
    <t>Nombre de créations déjà réalisées :</t>
  </si>
  <si>
    <t>Courriel :</t>
  </si>
  <si>
    <t>Téléphone :</t>
  </si>
  <si>
    <t>Titre :</t>
  </si>
  <si>
    <t>Théâtre</t>
  </si>
  <si>
    <t xml:space="preserve">Arts de la rue </t>
  </si>
  <si>
    <t>Marionnettes</t>
  </si>
  <si>
    <t>Cirque</t>
  </si>
  <si>
    <t xml:space="preserve">Danse </t>
  </si>
  <si>
    <t>Mime et geste</t>
  </si>
  <si>
    <t>Spectacle vivant plurisdisciplinaire</t>
  </si>
  <si>
    <t>Tout public</t>
  </si>
  <si>
    <t>Jeune Public</t>
  </si>
  <si>
    <t xml:space="preserve">Nom(s) de la direction artistique : </t>
  </si>
  <si>
    <t>Nombre total de personnes à la direction artistique de la compagnie :</t>
  </si>
  <si>
    <t>1 ou plusieurs femme(s)</t>
  </si>
  <si>
    <t>1 ou plusieurs homme(s)</t>
  </si>
  <si>
    <t>1 ou plusieurs personne(s) non-genrée(s)</t>
  </si>
  <si>
    <t>ARTISTIQUE</t>
  </si>
  <si>
    <t>Nombre d'hommes</t>
  </si>
  <si>
    <t>Nombre de femmes</t>
  </si>
  <si>
    <t>TECHNIQUE</t>
  </si>
  <si>
    <t>ADMINISTRATION</t>
  </si>
  <si>
    <t>BUDGET</t>
  </si>
  <si>
    <t>Montant de la subvention demandée :</t>
  </si>
  <si>
    <t>Part de la subvention dans le budget du projet :</t>
  </si>
  <si>
    <t>Montant global du budget (hors valorisation) </t>
  </si>
  <si>
    <t>Pour rappel, merci d’annexer à votre dossier la matrice budgétaire disponible sur paris.fr, ainsi que l’ensemble des documents demandés pour que votre dossier soit complet.</t>
  </si>
  <si>
    <t>Direction des affaires culturelles</t>
  </si>
  <si>
    <r>
      <t xml:space="preserve">Votre structure est-elle émergente ?
</t>
    </r>
    <r>
      <rPr>
        <i/>
        <sz val="12"/>
        <color theme="1"/>
        <rFont val="Montserrat"/>
        <family val="3"/>
      </rPr>
      <t xml:space="preserve">(tel que défini dans le cadre de ce dispositif, à savoir: une structure juridiquement constituée depuis moins de 5 ans et/ou ayant moins de 5 productions à son actif ) </t>
    </r>
  </si>
  <si>
    <r>
      <t xml:space="preserve">Si oui, détailler 
</t>
    </r>
    <r>
      <rPr>
        <i/>
        <sz val="12"/>
        <color theme="1"/>
        <rFont val="Montserrat"/>
        <family val="3"/>
      </rPr>
      <t>(nombre d’heures, calendrier, modalités, partenaires, publics,etc.) :</t>
    </r>
  </si>
  <si>
    <r>
      <t xml:space="preserve">Activité principale de votre structure :
</t>
    </r>
    <r>
      <rPr>
        <i/>
        <sz val="14"/>
        <color theme="1"/>
        <rFont val="Montserrat"/>
        <family val="3"/>
      </rPr>
      <t>(cocher une seule cas)</t>
    </r>
  </si>
  <si>
    <r>
      <t xml:space="preserve">Personne à contacter pour le projet 
</t>
    </r>
    <r>
      <rPr>
        <i/>
        <sz val="14"/>
        <color theme="1"/>
        <rFont val="Montserrat"/>
        <family val="3"/>
      </rPr>
      <t>(Nom, Prénom)</t>
    </r>
  </si>
  <si>
    <r>
      <t xml:space="preserve">Contenu artistique dominant de votre projet
</t>
    </r>
    <r>
      <rPr>
        <i/>
        <sz val="14"/>
        <color theme="1"/>
        <rFont val="Montserrat"/>
        <family val="3"/>
      </rPr>
      <t>(cocher une seule case)</t>
    </r>
  </si>
  <si>
    <r>
      <t>Autres</t>
    </r>
    <r>
      <rPr>
        <i/>
        <sz val="14"/>
        <color theme="1"/>
        <rFont val="Montserrat"/>
        <family val="3"/>
      </rPr>
      <t xml:space="preserve"> (non genré·e, non binaire, etc.)</t>
    </r>
  </si>
  <si>
    <t>Equipe mixte</t>
  </si>
  <si>
    <t xml:space="preserve">Genre(s) : </t>
  </si>
  <si>
    <t>Genre(s) :</t>
  </si>
  <si>
    <t>Discipline 
Artistique</t>
  </si>
  <si>
    <r>
      <t>La direction artistique</t>
    </r>
    <r>
      <rPr>
        <b/>
        <u/>
        <sz val="14"/>
        <color theme="1"/>
        <rFont val="Montserrat"/>
        <family val="3"/>
      </rPr>
      <t xml:space="preserve"> </t>
    </r>
    <r>
      <rPr>
        <b/>
        <u/>
        <sz val="14"/>
        <color rgb="FFFF0000"/>
        <rFont val="Montserrat"/>
        <family val="3"/>
      </rPr>
      <t>DU PROJET</t>
    </r>
    <r>
      <rPr>
        <b/>
        <sz val="14"/>
        <color theme="1"/>
        <rFont val="Montserrat"/>
        <family val="3"/>
      </rPr>
      <t xml:space="preserve"> est assurée par : </t>
    </r>
  </si>
  <si>
    <r>
      <t xml:space="preserve">La direction artistique </t>
    </r>
    <r>
      <rPr>
        <b/>
        <u/>
        <sz val="14"/>
        <color rgb="FFFF0000"/>
        <rFont val="Montserrat"/>
        <family val="3"/>
      </rPr>
      <t>DE LA COMPAGNIE</t>
    </r>
    <r>
      <rPr>
        <b/>
        <sz val="14"/>
        <color theme="1"/>
        <rFont val="Montserrat"/>
        <family val="3"/>
      </rPr>
      <t xml:space="preserve"> est assurée par : </t>
    </r>
  </si>
  <si>
    <t>Autre</t>
  </si>
  <si>
    <t xml:space="preserve">Si autre, précisez : </t>
  </si>
  <si>
    <r>
      <t xml:space="preserve">Porteur·euse de la demande </t>
    </r>
    <r>
      <rPr>
        <b/>
        <i/>
        <u/>
        <sz val="16"/>
        <color theme="1"/>
        <rFont val="Montserrat"/>
        <family val="3"/>
      </rPr>
      <t>SI DIFFERENT</t>
    </r>
    <r>
      <rPr>
        <b/>
        <i/>
        <sz val="16"/>
        <color theme="1"/>
        <rFont val="Montserrat"/>
        <family val="3"/>
      </rPr>
      <t xml:space="preserve">
</t>
    </r>
    <r>
      <rPr>
        <i/>
        <sz val="16"/>
        <color theme="1"/>
        <rFont val="Montserrat"/>
        <family val="3"/>
      </rPr>
      <t>(production déléguée, bureau de production, ...)</t>
    </r>
  </si>
  <si>
    <t xml:space="preserve"> Nombre total de personnes à la direction artistique du projet  :</t>
  </si>
  <si>
    <t>Lieu(x) de résidence :</t>
  </si>
  <si>
    <t>Date de création de votre structure :</t>
  </si>
  <si>
    <r>
      <t xml:space="preserve">Perspectives de diffusion prévues à l’issue du projet de résidence </t>
    </r>
    <r>
      <rPr>
        <sz val="12"/>
        <color theme="1"/>
        <rFont val="Montserrat"/>
        <family val="3"/>
      </rPr>
      <t>(préciser les dates, lieux, modalités : coréalisation, cession, etc.) :</t>
    </r>
  </si>
  <si>
    <t>Si autre, précisez:</t>
  </si>
  <si>
    <t>Nombre de jours de résidence :</t>
  </si>
  <si>
    <t xml:space="preserve">Nom de la création : </t>
  </si>
  <si>
    <t>Nom de la compagnie</t>
  </si>
  <si>
    <t>Discipline (choix)</t>
  </si>
  <si>
    <t>Nom de la porteur.euses de projet</t>
  </si>
  <si>
    <t>Équipe de la direction artistique du projet (entièrement féminine…)</t>
  </si>
  <si>
    <t>Lieu(x) de résidence</t>
  </si>
  <si>
    <t>Nombre de jours travaillés prévus</t>
  </si>
  <si>
    <t>Dates de résidence prévues (au format du jj/MM/AAAA au "…")</t>
  </si>
  <si>
    <t>Dates de résidence réalisées (au format du jj/MM/AAAA au "…"</t>
  </si>
  <si>
    <t xml:space="preserve">
Nombre de jours travaillés réalisés :</t>
  </si>
  <si>
    <t>Avez-vous fait une sortie de résidence, un temps de rencontre avec la profession, ou des représentations ?</t>
  </si>
  <si>
    <t>Si oui, nombre de dates :</t>
  </si>
  <si>
    <t>Type de public :</t>
  </si>
  <si>
    <t>Nombre de dates de diffusion obtenues à la suite de cette résidence :</t>
  </si>
  <si>
    <t>Lieu(x) de diffusion :</t>
  </si>
  <si>
    <r>
      <t>Nombre de résidences obtenues pour la suite du projet, grâce à cette résidence :</t>
    </r>
    <r>
      <rPr>
        <i/>
        <sz val="12"/>
        <color theme="1"/>
        <rFont val="Montserrat"/>
        <family val="3"/>
      </rPr>
      <t xml:space="preserve"> </t>
    </r>
  </si>
  <si>
    <t>Quelle(s) structure(s) :</t>
  </si>
  <si>
    <t>Action culturelle</t>
  </si>
  <si>
    <t>Nombre d'heures effectives d'action culturelle :</t>
  </si>
  <si>
    <t>Objet de l'action culturelle  (stages, ateliers, … NB : les bords plateau ne sont pas compris dans l’action culturelle) :</t>
  </si>
  <si>
    <t>Nombre de personnes mobilisées au sein de l'équipe :</t>
  </si>
  <si>
    <t>Publics et partenaires de l'action culturelle :</t>
  </si>
  <si>
    <t>Préciser si besoin :</t>
  </si>
  <si>
    <t>Montant du budget prévu hors valorisation :</t>
  </si>
  <si>
    <t>Montant du budget réalisé hors valorisation :</t>
  </si>
  <si>
    <t>Montant de la subvention initialement demandée :</t>
  </si>
  <si>
    <t>Montant de la subvention obtenue :</t>
  </si>
  <si>
    <t>Part de la subvention obtenue dans le budget réalisé hors valorisation (sous le format "X%")</t>
  </si>
  <si>
    <t>Professions artistiques</t>
  </si>
  <si>
    <t>Nombre de femmes rémunérées :</t>
  </si>
  <si>
    <t>Nombre d'hommes rémunérés :</t>
  </si>
  <si>
    <t>Nombre de personnes rémunérées ne s'identifiant à aucun de ces genres :</t>
  </si>
  <si>
    <t>Professions techniques</t>
  </si>
  <si>
    <t>Professions administratives</t>
  </si>
  <si>
    <t>Souhaitez-vous apporter d'autres éléments sur ce dispositif de soutien, ou votre résidence à Paris ?</t>
  </si>
  <si>
    <t>ÉMERGENCE</t>
  </si>
  <si>
    <t xml:space="preserve">Nom de la création </t>
  </si>
  <si>
    <t>Discipline</t>
  </si>
  <si>
    <t>Nom de la porteur.euse du projet</t>
  </si>
  <si>
    <t>Nombre de jours travaillés réalisés :</t>
  </si>
  <si>
    <t>BILAN</t>
  </si>
  <si>
    <t>Résidence</t>
  </si>
  <si>
    <t>Préciser :</t>
  </si>
  <si>
    <t>Nombre de personnes présentes toutes dates comprises :</t>
  </si>
  <si>
    <t>Nombre de résidences obtenues pour la suite du projet, grâce à cette résidence :</t>
  </si>
  <si>
    <t>Nombre de coproductions obtenues grâce à cette résidence et/ou cette aide de la Ville :</t>
  </si>
  <si>
    <t>Restitution du projet</t>
  </si>
  <si>
    <t>Présentation du projet</t>
  </si>
  <si>
    <t>Actions Culturelles</t>
  </si>
  <si>
    <t>Nombre d'heures de préparation :</t>
  </si>
  <si>
    <t>Budget</t>
  </si>
  <si>
    <t>Quel a été l'apport de la structure d'accueil (recherche de partenaires de terrain, financiers, en coproduction, en diffusion, mise à disposition d'espaces, démarches administratives, ...) :</t>
  </si>
  <si>
    <r>
      <t xml:space="preserve">Rémunération </t>
    </r>
    <r>
      <rPr>
        <b/>
        <i/>
        <sz val="16"/>
        <color theme="1"/>
        <rFont val="Calibri"/>
        <family val="2"/>
        <scheme val="minor"/>
      </rPr>
      <t>(nb de personnes)</t>
    </r>
  </si>
  <si>
    <t>Professions autres</t>
  </si>
  <si>
    <t xml:space="preserve">Budget global de production </t>
  </si>
  <si>
    <t>budget de production</t>
  </si>
  <si>
    <t xml:space="preserve">Avez-vous déjà reçu une aide de la Ville de Paris ? </t>
  </si>
  <si>
    <t>entièrement féminine</t>
  </si>
  <si>
    <t>entièrement masculine</t>
  </si>
  <si>
    <t>mixte</t>
  </si>
  <si>
    <t>Émergence (OUI/NON)</t>
  </si>
  <si>
    <t>représentations</t>
  </si>
  <si>
    <t>15% du BP max</t>
  </si>
  <si>
    <t>CHARGES COMMUNICATION ET ADMINISTRATION/DIFFUSION/PRODUCTION</t>
  </si>
  <si>
    <t>chambre + petit dej</t>
  </si>
  <si>
    <t>au lieu de 18 précédemment</t>
  </si>
  <si>
    <t>repas principal</t>
  </si>
  <si>
    <t>proposition BS</t>
  </si>
  <si>
    <t>convention</t>
  </si>
  <si>
    <t>POUR TOUT LE MONDE</t>
  </si>
  <si>
    <t>* brut chargé = xxx€ x1,64</t>
  </si>
  <si>
    <t>refaire avec 1,65</t>
  </si>
  <si>
    <t>* convention : un service brut chargé = 58,42x1,64= 96€, donc une journée (2 services) = 192€</t>
  </si>
  <si>
    <t>conv : 218€</t>
  </si>
  <si>
    <t>plus de 2</t>
  </si>
  <si>
    <t>n'existe pas</t>
  </si>
  <si>
    <t>service</t>
  </si>
  <si>
    <t>répétition diffusion</t>
  </si>
  <si>
    <t>140€ / jour de résidence ou de représentation (y compris quand 2 rpz dans la journée)</t>
  </si>
  <si>
    <t>conv : 250€</t>
  </si>
  <si>
    <t>une ou égale à 2</t>
  </si>
  <si>
    <t>jour</t>
  </si>
  <si>
    <t>proposition BS SI mensualisation</t>
  </si>
  <si>
    <t>répétitions/créations</t>
  </si>
  <si>
    <t>* brut chargé = xxx€ x 1,55</t>
  </si>
  <si>
    <t>refaire avec 1,57</t>
  </si>
  <si>
    <t>* convention : un service brut chargé = 58,42x1,55 = 90,50€, donc une journée (2 services) = 181€</t>
  </si>
  <si>
    <t>DRAC recommande 34€40/h (brut non chargé) = 53€:h brut chargé</t>
  </si>
  <si>
    <t>conv : 206€</t>
  </si>
  <si>
    <t>répétition lors de la diffusion (APP diffusion)</t>
  </si>
  <si>
    <t>233€/ jour (1 heure d'échauffement + 2 services)</t>
  </si>
  <si>
    <t>tarif journalier (comprend la préparation, la réalisation et le bilan)</t>
  </si>
  <si>
    <t>conv : si CDI ou CDD+4mois = 3229€/mois, soit 106€/j</t>
  </si>
  <si>
    <t>conv : 237€</t>
  </si>
  <si>
    <t>cachet/jour</t>
  </si>
  <si>
    <t>Résidence (AAP résidence)</t>
  </si>
  <si>
    <t>Exception Danse</t>
  </si>
  <si>
    <t>actions culturelles</t>
  </si>
  <si>
    <t>augmentation de 20€ (un peu au-dessus des nouveaux tarifs).</t>
  </si>
  <si>
    <t>proposition BS (brut chargé arrondi)</t>
  </si>
  <si>
    <t>Nombre de co-production obtenues grâce à cette résidence et/ou cette aide de la Ville :</t>
  </si>
  <si>
    <t xml:space="preserve">Total </t>
  </si>
  <si>
    <t>Encart à remplir dans le cas d'un soutien de la Ville de Paris</t>
  </si>
  <si>
    <t xml:space="preserve">Budget prévisionnel édité au : </t>
  </si>
  <si>
    <t>Conventionnement</t>
  </si>
  <si>
    <t xml:space="preserve">Budget édité au : </t>
  </si>
  <si>
    <t>Nom de la compagnie :</t>
  </si>
  <si>
    <t>Compagnie conventionnée (O/N) :</t>
  </si>
  <si>
    <t xml:space="preserve">Nombre de jours de résidence parisienne cumulés : </t>
  </si>
  <si>
    <t>Nom du projet en résidence :</t>
  </si>
  <si>
    <t xml:space="preserve">Nom(s) du/des partenaire(s) : </t>
  </si>
  <si>
    <t xml:space="preserve">Période de/des résidence(s) : </t>
  </si>
  <si>
    <t>Nombre de jours de résidence parisienne cumulés :</t>
  </si>
  <si>
    <t>Emergence</t>
  </si>
  <si>
    <t>Période de/des résidence(s) :</t>
  </si>
  <si>
    <t>Nombre de productions :</t>
  </si>
  <si>
    <t>Age de la compagnie :</t>
  </si>
  <si>
    <t>Pour calculer la masse salariale, veuillez vous reporter aux grilles de rémunération (convention collective).
Les colonnes correspondant aux charges et produits réalisés ne sont à remplir uniquement dans le cas d'un soutien de la Ville de Paris.</t>
  </si>
  <si>
    <t>CHARGES</t>
  </si>
  <si>
    <t>PREVISIONNELLES</t>
  </si>
  <si>
    <t>REALISEES</t>
  </si>
  <si>
    <t>PRODUITS</t>
  </si>
  <si>
    <t>PREVISIONNELS</t>
  </si>
  <si>
    <t>REALISES</t>
  </si>
  <si>
    <t>Apports propres</t>
  </si>
  <si>
    <t>acquis (A)/ en attente (EA) /à déposer (AD)</t>
  </si>
  <si>
    <t>A</t>
  </si>
  <si>
    <t>EA</t>
  </si>
  <si>
    <t>AD</t>
  </si>
  <si>
    <t>Apports de la compagnie (réserves) :</t>
  </si>
  <si>
    <t>Quote part subventions (préciser) :</t>
  </si>
  <si>
    <t>Autres apports de la compagnie (préciser) :</t>
  </si>
  <si>
    <t>Total des rémunérations (brut chargé)</t>
  </si>
  <si>
    <t>Apport en numéraire de la structure accueillant la résidence</t>
  </si>
  <si>
    <t>Subventions publiques fléchées sur le projet</t>
  </si>
  <si>
    <t>Nombre de personnes</t>
  </si>
  <si>
    <t>Etat, région (préciser) :</t>
  </si>
  <si>
    <t>Nombre de jours ou forfaits</t>
  </si>
  <si>
    <t>Autre collectivité (préciser) :</t>
  </si>
  <si>
    <t>Ville de Paris</t>
  </si>
  <si>
    <t>ACHATS</t>
  </si>
  <si>
    <t>Org. privés de soutien à la créa et à la diff.</t>
  </si>
  <si>
    <t>SPEDIDAM</t>
  </si>
  <si>
    <t>ADAMI</t>
  </si>
  <si>
    <t>SACD</t>
  </si>
  <si>
    <t>ONDA</t>
  </si>
  <si>
    <t>JTN</t>
  </si>
  <si>
    <t>ARTCENA</t>
  </si>
  <si>
    <r>
      <t>Total des achats</t>
    </r>
    <r>
      <rPr>
        <i/>
        <sz val="11"/>
        <color theme="1"/>
        <rFont val="Calibri"/>
        <family val="2"/>
        <scheme val="minor"/>
      </rPr>
      <t xml:space="preserve"> - rentrée automatique</t>
    </r>
  </si>
  <si>
    <t xml:space="preserve">Autre   </t>
  </si>
  <si>
    <t>SERVICES EXTERIEURS &amp; PRESTATIONS</t>
  </si>
  <si>
    <t>Soutiens privés</t>
  </si>
  <si>
    <t>Autres sources de financement</t>
  </si>
  <si>
    <r>
      <t>Total des services extérieurs et prestations</t>
    </r>
    <r>
      <rPr>
        <i/>
        <sz val="11"/>
        <color theme="1"/>
        <rFont val="Calibri"/>
        <family val="2"/>
        <scheme val="minor"/>
      </rPr>
      <t xml:space="preserve"> - rentrée automatique</t>
    </r>
  </si>
  <si>
    <t>total 1</t>
  </si>
  <si>
    <t>Valorisations</t>
  </si>
  <si>
    <t>Préciser</t>
  </si>
  <si>
    <t>total 2</t>
  </si>
  <si>
    <t>Prévisionnel</t>
  </si>
  <si>
    <t>Réalisé</t>
  </si>
  <si>
    <t>MS artistique</t>
  </si>
  <si>
    <t>part des apports propres dans BP TOT1</t>
  </si>
  <si>
    <t>MS technique</t>
  </si>
  <si>
    <t>part des apports en numéraire des structures d'accueil</t>
  </si>
  <si>
    <t>MS admin.</t>
  </si>
  <si>
    <t>MS totale</t>
  </si>
  <si>
    <t>part MS dans le BP TOT1</t>
  </si>
  <si>
    <t>part des sub et orga. privés de soutien à la création et diffusion. dans BP TOT1</t>
  </si>
  <si>
    <t>part presta &amp; S.E dans BP TOT1</t>
  </si>
  <si>
    <t>part de la demande de la subv. de Paris dans BP TOT1</t>
  </si>
  <si>
    <t>part achats dans le BP TOT1</t>
  </si>
  <si>
    <t>part autres soutiens privés et sources de fin.</t>
  </si>
  <si>
    <t>%</t>
  </si>
  <si>
    <t>Admin et com : ils doivent être supprimés du tableau vert pour ensuite être calculés automatiquement (E63) sur la base de 15% du budget global. En revanche, si le montant des frais d'admin et de com sont inférieurs aux 15%, reprendre sur cette ligne 63 le cumul du budget initial en com et admin.</t>
  </si>
  <si>
    <t>TOTAL 2</t>
  </si>
  <si>
    <t>Admin + com (19%)</t>
  </si>
  <si>
    <t>BESOIN</t>
  </si>
  <si>
    <t>TOTAL 1</t>
  </si>
  <si>
    <t>PROPOSITION</t>
  </si>
  <si>
    <t>Sous-Total 3</t>
  </si>
  <si>
    <t>Autres soutiens</t>
  </si>
  <si>
    <t>Services extérieures et prestations</t>
  </si>
  <si>
    <t>Sous-Total 2</t>
  </si>
  <si>
    <t>% recette</t>
  </si>
  <si>
    <t>€ en moyenne</t>
  </si>
  <si>
    <t>places</t>
  </si>
  <si>
    <t>% remplissage</t>
  </si>
  <si>
    <t>Billetterie</t>
  </si>
  <si>
    <t>Coût plateau</t>
  </si>
  <si>
    <t>Achats</t>
  </si>
  <si>
    <t>Sous-Total 1</t>
  </si>
  <si>
    <t>Technique</t>
  </si>
  <si>
    <t>Artistique</t>
  </si>
  <si>
    <t>Rpz</t>
  </si>
  <si>
    <t>1 journée</t>
  </si>
  <si>
    <t>2 services</t>
  </si>
  <si>
    <t>Rpt</t>
  </si>
  <si>
    <t>Masse salariale brut chargée</t>
  </si>
  <si>
    <t>Modifier les salaires ici</t>
  </si>
  <si>
    <t>NB</t>
  </si>
  <si>
    <t>BUDGET REVU PAR LE BS (les données sont copiées du tableau précédent, on peut ensuite les ajuster selon nos estimations)</t>
  </si>
  <si>
    <t>Différence charges/produits</t>
  </si>
  <si>
    <t>Billetterie
 (ou minimum garanti)</t>
  </si>
  <si>
    <t>Arrondir si besoin le montant de la billetterie</t>
  </si>
  <si>
    <t>personnes</t>
  </si>
  <si>
    <t>Admin</t>
  </si>
  <si>
    <t>Rsd</t>
  </si>
  <si>
    <t>CACHETS ? SERVICES ? JOURS ? FORFAIT ?</t>
  </si>
  <si>
    <t>A ? AD ? EA ?</t>
  </si>
  <si>
    <t>BUDGET PROPOSE PAR LA COMPAGNIE (recopier les montants et ce à quoi ils renvoient)</t>
  </si>
  <si>
    <t>Restitution de projet</t>
  </si>
  <si>
    <r>
      <t>Destination : 
(</t>
    </r>
    <r>
      <rPr>
        <i/>
        <sz val="14"/>
        <color theme="1"/>
        <rFont val="Montserrat"/>
        <family val="3"/>
      </rPr>
      <t>Pour rappel, les projets jeune public sont soumis à une commission spécifique)</t>
    </r>
  </si>
  <si>
    <t>FORMULAIRE DE DEMANDE D’AIDE À LA RESIDENCE LABORATOIRE D’ŒUVRES DANS LE DOMAINE DU SPECTACLE VIVANT (HORS MUSIQUE)</t>
  </si>
  <si>
    <r>
      <rPr>
        <b/>
        <sz val="14"/>
        <rFont val="Montserrat"/>
        <family val="3"/>
      </rPr>
      <t xml:space="preserve">Répartition des personnes rémunérées associées </t>
    </r>
    <r>
      <rPr>
        <b/>
        <u/>
        <sz val="14"/>
        <color rgb="FFFF0000"/>
        <rFont val="Montserrat"/>
        <family val="3"/>
      </rPr>
      <t>AU PROJET</t>
    </r>
    <r>
      <rPr>
        <b/>
        <u/>
        <sz val="14"/>
        <rFont val="Montserrat"/>
        <family val="3"/>
      </rPr>
      <t xml:space="preserve">
</t>
    </r>
    <r>
      <rPr>
        <i/>
        <sz val="12"/>
        <rFont val="Montserrat"/>
        <family val="3"/>
      </rPr>
      <t>(les chiffres doivent être cohérents avec la masse salariale indiquée dans la matrice budgétaire) :</t>
    </r>
  </si>
  <si>
    <r>
      <rPr>
        <b/>
        <u/>
        <sz val="14"/>
        <color rgb="FFFF0000"/>
        <rFont val="Montserrat"/>
        <family val="3"/>
      </rPr>
      <t>BILAN</t>
    </r>
    <r>
      <rPr>
        <b/>
        <u/>
        <sz val="14"/>
        <rFont val="Montserrat"/>
        <family val="3"/>
      </rPr>
      <t xml:space="preserve"> D’AIDE À LA RESIDENCE LABORATOIRE D’ŒUVRES DANS LE DOMAINE DU SPECTACLE VIVANT (HORS MUSIQUE)</t>
    </r>
  </si>
  <si>
    <r>
      <t xml:space="preserve">Ce formulaire est à remplir numériquement </t>
    </r>
    <r>
      <rPr>
        <i/>
        <sz val="14"/>
        <color rgb="FFFF0000"/>
        <rFont val="Montserrat"/>
        <family val="3"/>
      </rPr>
      <t>après réalisation du projet,</t>
    </r>
  </si>
  <si>
    <r>
      <t xml:space="preserve"> à enregistrer dans ce format et à joindre à votre demande sur Paris Asso  </t>
    </r>
    <r>
      <rPr>
        <b/>
        <i/>
        <sz val="16"/>
        <color rgb="FFFF0000"/>
        <rFont val="Montserrat"/>
        <family val="3"/>
      </rPr>
      <t>(insérer date)</t>
    </r>
  </si>
  <si>
    <r>
      <t xml:space="preserve">Ce formulaire est à remplir numériquement, à enregistrer dans ce format et à joindre à votre demande sur Paris Asso  </t>
    </r>
    <r>
      <rPr>
        <b/>
        <i/>
        <sz val="16"/>
        <color rgb="FFFF0000"/>
        <rFont val="Montserrat"/>
        <family val="3"/>
      </rPr>
      <t>le 15 septembre à 23h59 au plus tard</t>
    </r>
  </si>
  <si>
    <t>AUTRE FONCTION</t>
  </si>
  <si>
    <t>Si votre équipe et projet portent une attention particulière aux personnes en situation de handicap (publics et/ou artistes), merci de préciser comment :</t>
  </si>
  <si>
    <t>Numéro de Licence entrepreneur du spectacle :</t>
  </si>
  <si>
    <t>Nombre de jours de résidence</t>
  </si>
  <si>
    <t>Nombre total d'artistes</t>
  </si>
  <si>
    <t>Nombre d'artistes  (préciser ICI la répartition selon les personnes et le nb de jours cumulés) :</t>
  </si>
  <si>
    <t xml:space="preserve">Nombre de technicien.ne.s  (préciser ici la répartition selon les personnes te le nb de jours cumulés) :
</t>
  </si>
  <si>
    <t xml:space="preserve">Nombre total de personnes à la technique </t>
  </si>
  <si>
    <t>Nombre total de jours de résidence</t>
  </si>
  <si>
    <t>Préciser lieu</t>
  </si>
  <si>
    <t>Co-production (préciser) :</t>
  </si>
  <si>
    <t>Autres critères</t>
  </si>
  <si>
    <t>Transition écologique</t>
  </si>
  <si>
    <t>Égalité F/H et genre</t>
  </si>
  <si>
    <t>Commentaires égalité et genre</t>
  </si>
  <si>
    <t>Handicap</t>
  </si>
  <si>
    <t>Commentaires handicap</t>
  </si>
  <si>
    <t>Commentaires transition écologique</t>
  </si>
  <si>
    <t>Dates de résidence réalisées (au format du jj/MM/AAAA au "…")</t>
  </si>
  <si>
    <t xml:space="preserve">Dates du projet de résidence :
(format "du JJ/MM/AAAA au JJ /MM/AAAA")  </t>
  </si>
  <si>
    <t>Quel a été l'apport de la structure d'accueil (recherche de partenaires de terrain, financiers, en coproduction, en diffusion, mise à disposition d'espaces, démarches administratives, ...) ?</t>
  </si>
  <si>
    <t>Bonus</t>
  </si>
  <si>
    <t>0 = pas d'argument</t>
  </si>
  <si>
    <t>0,5 = faible attention</t>
  </si>
  <si>
    <t>1 = attention élevée</t>
  </si>
  <si>
    <t>Disciplines</t>
  </si>
  <si>
    <t>Projet</t>
  </si>
  <si>
    <t>Documents du dossier</t>
  </si>
  <si>
    <t>Passif</t>
  </si>
  <si>
    <t>Structure(s) de co-production :</t>
  </si>
  <si>
    <r>
      <t xml:space="preserve">Rémunération </t>
    </r>
    <r>
      <rPr>
        <b/>
        <i/>
        <sz val="18"/>
        <color theme="1"/>
        <rFont val="Calibri"/>
        <family val="2"/>
        <scheme val="minor"/>
      </rPr>
      <t>(nb de personnes)</t>
    </r>
  </si>
  <si>
    <t>Equipe professionnelle titulaire d'une licence d'entrepreneur (Numéro)</t>
  </si>
  <si>
    <t>Total nombre de personnes rémunérées</t>
  </si>
  <si>
    <t>Équipe et personnes associées au projet</t>
  </si>
  <si>
    <t>Total nombre de personnes rémunérées :</t>
  </si>
  <si>
    <t>Répartition des personnes rémunérées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</si>
</sst>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\ _€"/>
    <numFmt numFmtId="166" formatCode="_-* #,##0.00\ [$€-40C]_-;\-* #,##0.00\ [$€-40C]_-;_-* &quot;-&quot;??\ [$€-40C]_-;_-@_-"/>
    <numFmt numFmtId="167" formatCode="#,##0.00\ &quot;€&quot;"/>
    <numFmt numFmtId="168" formatCode="_-* #,##0\ &quot;€&quot;_-;\-* #,##0\ &quot;€&quot;_-;_-* &quot;-&quot;??\ &quot;€&quot;_-;_-@_-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0"/>
      <color theme="1"/>
      <name val="Wingdings 2"/>
      <family val="1"/>
      <charset val="2"/>
    </font>
    <font>
      <sz val="14"/>
      <name val="Montserrat"/>
      <family val="3"/>
    </font>
    <font>
      <sz val="12"/>
      <color theme="1"/>
      <name val="Montserrat"/>
      <family val="3"/>
    </font>
    <font>
      <i/>
      <sz val="12"/>
      <color theme="1"/>
      <name val="Montserrat"/>
      <family val="3"/>
    </font>
    <font>
      <sz val="12"/>
      <name val="Montserrat"/>
      <family val="3"/>
    </font>
    <font>
      <i/>
      <sz val="12"/>
      <name val="Montserrat"/>
      <family val="3"/>
    </font>
    <font>
      <b/>
      <i/>
      <sz val="12"/>
      <name val="Montserrat"/>
      <family val="3"/>
    </font>
    <font>
      <b/>
      <sz val="12"/>
      <color theme="1"/>
      <name val="Montserrat"/>
      <family val="3"/>
    </font>
    <font>
      <sz val="14"/>
      <color theme="1"/>
      <name val="Calibri"/>
      <family val="2"/>
      <scheme val="minor"/>
    </font>
    <font>
      <sz val="14"/>
      <color theme="1"/>
      <name val="Montserrat"/>
      <family val="3"/>
    </font>
    <font>
      <i/>
      <sz val="14"/>
      <color theme="1"/>
      <name val="Montserrat"/>
      <family val="3"/>
    </font>
    <font>
      <b/>
      <sz val="14"/>
      <color theme="1"/>
      <name val="Montserrat"/>
      <family val="3"/>
    </font>
    <font>
      <b/>
      <sz val="16"/>
      <color theme="1"/>
      <name val="Montserrat"/>
      <family val="3"/>
    </font>
    <font>
      <b/>
      <sz val="14"/>
      <name val="Montserrat"/>
      <family val="3"/>
    </font>
    <font>
      <b/>
      <sz val="16"/>
      <name val="Montserrat"/>
      <family val="3"/>
    </font>
    <font>
      <u/>
      <sz val="11"/>
      <color theme="10"/>
      <name val="Calibri"/>
      <family val="2"/>
      <scheme val="minor"/>
    </font>
    <font>
      <b/>
      <u/>
      <sz val="14"/>
      <name val="Montserrat"/>
      <family val="3"/>
    </font>
    <font>
      <b/>
      <u/>
      <sz val="14"/>
      <color theme="1"/>
      <name val="Montserrat"/>
      <family val="3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rgb="FFFF0000"/>
      <name val="Montserrat"/>
      <family val="3"/>
    </font>
    <font>
      <b/>
      <i/>
      <sz val="16"/>
      <color theme="1"/>
      <name val="Montserrat"/>
      <family val="3"/>
    </font>
    <font>
      <b/>
      <sz val="18"/>
      <color theme="1"/>
      <name val="Montserrat"/>
      <family val="3"/>
    </font>
    <font>
      <b/>
      <i/>
      <u/>
      <sz val="16"/>
      <color theme="1"/>
      <name val="Montserrat"/>
      <family val="3"/>
    </font>
    <font>
      <i/>
      <sz val="16"/>
      <color theme="1"/>
      <name val="Montserrat"/>
      <family val="3"/>
    </font>
    <font>
      <i/>
      <sz val="14"/>
      <name val="Montserrat"/>
      <family val="3"/>
    </font>
    <font>
      <b/>
      <i/>
      <sz val="16"/>
      <color rgb="FFFF0000"/>
      <name val="Montserrat"/>
      <family val="3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Bahnschrift Condensed"/>
      <family val="2"/>
    </font>
    <font>
      <sz val="11"/>
      <color theme="0"/>
      <name val="Bahnschrift Condensed"/>
      <family val="2"/>
    </font>
    <font>
      <b/>
      <sz val="11"/>
      <color theme="0"/>
      <name val="Bahnschrift Condensed"/>
      <family val="2"/>
    </font>
    <font>
      <sz val="11"/>
      <name val="Bahnschrift Condensed"/>
      <family val="2"/>
    </font>
    <font>
      <sz val="10"/>
      <color theme="1"/>
      <name val="Bahnschrift Condensed"/>
      <family val="2"/>
    </font>
    <font>
      <b/>
      <sz val="11"/>
      <color theme="1"/>
      <name val="Bahnschrift Condensed"/>
      <family val="2"/>
    </font>
    <font>
      <sz val="9"/>
      <color theme="1"/>
      <name val="Bahnschrift Condensed"/>
      <family val="2"/>
    </font>
    <font>
      <sz val="11"/>
      <color rgb="FFFF0000"/>
      <name val="Bahnschrift Condensed"/>
      <family val="2"/>
    </font>
    <font>
      <b/>
      <sz val="14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4"/>
      <color rgb="FFFF0000"/>
      <name val="Montserrat"/>
      <family val="3"/>
    </font>
    <font>
      <b/>
      <i/>
      <sz val="18"/>
      <color theme="1"/>
      <name val="Calibri"/>
      <family val="2"/>
      <scheme val="minor"/>
    </font>
    <font>
      <b/>
      <sz val="20"/>
      <color theme="0"/>
      <name val="Calibri Light"/>
      <family val="2"/>
      <scheme val="maj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9FF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C9FB"/>
        <bgColor indexed="64"/>
      </patternFill>
    </fill>
    <fill>
      <patternFill patternType="solid">
        <fgColor rgb="FFED59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B6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39">
    <xf numFmtId="0" fontId="0" fillId="0" borderId="0" xfId="0"/>
    <xf numFmtId="0" fontId="4" fillId="2" borderId="0" xfId="0" applyFont="1" applyFill="1" applyBorder="1" applyAlignment="1">
      <alignment horizontal="center" vertical="center" wrapText="1" shrinkToFit="1"/>
    </xf>
    <xf numFmtId="49" fontId="5" fillId="2" borderId="0" xfId="0" applyNumberFormat="1" applyFont="1" applyFill="1" applyBorder="1" applyAlignment="1">
      <alignment horizontal="centerContinuous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0" fillId="2" borderId="0" xfId="0" applyFont="1" applyFill="1" applyBorder="1" applyAlignment="1">
      <alignment horizontal="centerContinuous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14" fontId="0" fillId="2" borderId="0" xfId="0" applyNumberFormat="1" applyFont="1" applyFill="1" applyBorder="1" applyAlignment="1">
      <alignment horizontal="centerContinuous" vertical="center" wrapText="1" shrinkToFit="1"/>
    </xf>
    <xf numFmtId="164" fontId="0" fillId="2" borderId="0" xfId="0" applyNumberFormat="1" applyFont="1" applyFill="1" applyBorder="1" applyAlignment="1">
      <alignment horizontal="centerContinuous" vertical="center" wrapText="1" shrinkToFit="1"/>
    </xf>
    <xf numFmtId="0" fontId="0" fillId="2" borderId="0" xfId="0" applyFont="1" applyFill="1" applyBorder="1" applyAlignment="1">
      <alignment horizontal="center" vertical="center" wrapText="1" shrinkToFit="1"/>
    </xf>
    <xf numFmtId="0" fontId="0" fillId="2" borderId="0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64" fontId="0" fillId="0" borderId="1" xfId="0" applyNumberFormat="1" applyFont="1" applyFill="1" applyBorder="1" applyAlignment="1">
      <alignment horizontal="center" vertical="center" wrapText="1" shrinkToFit="1"/>
    </xf>
    <xf numFmtId="9" fontId="0" fillId="0" borderId="1" xfId="0" applyNumberFormat="1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49" fontId="0" fillId="2" borderId="2" xfId="0" applyNumberFormat="1" applyFont="1" applyFill="1" applyBorder="1" applyAlignment="1">
      <alignment horizontal="centerContinuous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Continuous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14" fontId="0" fillId="2" borderId="2" xfId="0" applyNumberFormat="1" applyFont="1" applyFill="1" applyBorder="1" applyAlignment="1">
      <alignment horizontal="centerContinuous" vertical="center" wrapText="1" shrinkToFit="1"/>
    </xf>
    <xf numFmtId="164" fontId="0" fillId="2" borderId="2" xfId="0" applyNumberFormat="1" applyFont="1" applyFill="1" applyBorder="1" applyAlignment="1">
      <alignment horizontal="centerContinuous" vertical="center" wrapText="1" shrinkToFit="1"/>
    </xf>
    <xf numFmtId="0" fontId="0" fillId="2" borderId="2" xfId="0" applyFont="1" applyFill="1" applyBorder="1" applyAlignment="1">
      <alignment horizontal="left" vertical="center" wrapText="1" shrinkToFit="1"/>
    </xf>
    <xf numFmtId="0" fontId="5" fillId="5" borderId="5" xfId="0" applyFont="1" applyFill="1" applyBorder="1" applyAlignment="1">
      <alignment horizontal="center" vertical="center" wrapText="1" shrinkToFit="1"/>
    </xf>
    <xf numFmtId="49" fontId="5" fillId="10" borderId="6" xfId="0" applyNumberFormat="1" applyFont="1" applyFill="1" applyBorder="1" applyAlignment="1">
      <alignment horizontal="center" vertical="center" wrapText="1" shrinkToFit="1"/>
    </xf>
    <xf numFmtId="14" fontId="5" fillId="10" borderId="6" xfId="0" applyNumberFormat="1" applyFont="1" applyFill="1" applyBorder="1" applyAlignment="1">
      <alignment horizontal="center" vertical="center" wrapText="1" shrinkToFit="1"/>
    </xf>
    <xf numFmtId="164" fontId="5" fillId="10" borderId="6" xfId="0" applyNumberFormat="1" applyFont="1" applyFill="1" applyBorder="1" applyAlignment="1">
      <alignment horizontal="center" vertical="center" wrapText="1" shrinkToFit="1"/>
    </xf>
    <xf numFmtId="0" fontId="5" fillId="10" borderId="6" xfId="0" applyFont="1" applyFill="1" applyBorder="1" applyAlignment="1">
      <alignment horizontal="center" vertical="center" wrapText="1" shrinkToFit="1"/>
    </xf>
    <xf numFmtId="0" fontId="5" fillId="5" borderId="8" xfId="0" applyFont="1" applyFill="1" applyBorder="1" applyAlignment="1">
      <alignment horizontal="center" vertical="center" wrapText="1" shrinkToFit="1"/>
    </xf>
    <xf numFmtId="0" fontId="5" fillId="5" borderId="9" xfId="0" applyFont="1" applyFill="1" applyBorder="1" applyAlignment="1">
      <alignment horizontal="center" vertical="center" wrapText="1" shrinkToFi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 indent="1"/>
    </xf>
    <xf numFmtId="0" fontId="26" fillId="0" borderId="0" xfId="0" applyFont="1" applyAlignment="1">
      <alignment horizontal="right" vertical="center" wrapText="1" indent="1"/>
    </xf>
    <xf numFmtId="0" fontId="26" fillId="0" borderId="0" xfId="0" applyFont="1" applyFill="1" applyAlignment="1">
      <alignment horizontal="right" vertical="center" indent="1"/>
    </xf>
    <xf numFmtId="0" fontId="18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4" fillId="9" borderId="0" xfId="0" applyFont="1" applyFill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8" fillId="8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indent="1"/>
    </xf>
    <xf numFmtId="0" fontId="0" fillId="0" borderId="0" xfId="0" applyAlignment="1">
      <alignment vertical="top"/>
    </xf>
    <xf numFmtId="0" fontId="19" fillId="0" borderId="0" xfId="0" applyFont="1" applyFill="1" applyAlignment="1">
      <alignment horizontal="left" vertical="top" indent="1"/>
    </xf>
    <xf numFmtId="0" fontId="36" fillId="0" borderId="0" xfId="0" applyFont="1" applyAlignment="1">
      <alignment vertical="center"/>
    </xf>
    <xf numFmtId="0" fontId="19" fillId="11" borderId="0" xfId="0" applyFont="1" applyFill="1" applyAlignment="1" applyProtection="1">
      <alignment horizontal="left" vertical="center" indent="1"/>
      <protection locked="0"/>
    </xf>
    <xf numFmtId="0" fontId="19" fillId="11" borderId="0" xfId="0" applyFont="1" applyFill="1" applyAlignment="1" applyProtection="1">
      <alignment horizontal="left" vertical="top" wrapText="1" indent="1"/>
      <protection locked="0"/>
    </xf>
    <xf numFmtId="0" fontId="19" fillId="11" borderId="0" xfId="0" applyFont="1" applyFill="1" applyAlignment="1" applyProtection="1">
      <alignment horizontal="left" vertical="top" indent="1"/>
      <protection locked="0"/>
    </xf>
    <xf numFmtId="0" fontId="19" fillId="12" borderId="0" xfId="0" applyFont="1" applyFill="1" applyAlignment="1" applyProtection="1">
      <alignment horizontal="left" vertical="top" indent="1"/>
      <protection locked="0"/>
    </xf>
    <xf numFmtId="0" fontId="32" fillId="11" borderId="0" xfId="3" applyFill="1" applyAlignment="1" applyProtection="1">
      <alignment horizontal="left" vertical="center" indent="1"/>
      <protection locked="0"/>
    </xf>
    <xf numFmtId="4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8" fillId="8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" fillId="11" borderId="0" xfId="3" applyFont="1" applyFill="1" applyAlignment="1" applyProtection="1">
      <alignment horizontal="left" vertical="center" indent="1"/>
      <protection locked="0"/>
    </xf>
    <xf numFmtId="0" fontId="0" fillId="0" borderId="0" xfId="0" applyFont="1" applyAlignment="1">
      <alignment vertical="center"/>
    </xf>
    <xf numFmtId="0" fontId="21" fillId="11" borderId="0" xfId="0" applyFont="1" applyFill="1" applyAlignment="1" applyProtection="1">
      <alignment horizontal="left" vertical="top" wrapText="1" indent="1"/>
      <protection locked="0"/>
    </xf>
    <xf numFmtId="0" fontId="3" fillId="0" borderId="0" xfId="0" applyFont="1" applyAlignment="1">
      <alignment horizontal="right" vertical="center"/>
    </xf>
    <xf numFmtId="16" fontId="0" fillId="0" borderId="0" xfId="0" applyNumberFormat="1" applyAlignment="1">
      <alignment vertical="center"/>
    </xf>
    <xf numFmtId="0" fontId="19" fillId="2" borderId="0" xfId="0" applyFont="1" applyFill="1" applyAlignment="1" applyProtection="1">
      <alignment horizontal="left" vertical="top" indent="1"/>
      <protection locked="0"/>
    </xf>
    <xf numFmtId="0" fontId="29" fillId="7" borderId="3" xfId="0" applyFont="1" applyFill="1" applyBorder="1" applyAlignment="1">
      <alignment horizontal="center" vertical="center"/>
    </xf>
    <xf numFmtId="44" fontId="26" fillId="0" borderId="0" xfId="1" applyFont="1" applyFill="1" applyAlignment="1" applyProtection="1">
      <alignment horizontal="left" vertical="center" indent="1"/>
      <protection locked="0"/>
    </xf>
    <xf numFmtId="44" fontId="26" fillId="11" borderId="0" xfId="1" applyFont="1" applyFill="1" applyAlignment="1" applyProtection="1">
      <alignment horizontal="left" vertical="center" indent="1"/>
      <protection locked="0"/>
    </xf>
    <xf numFmtId="0" fontId="28" fillId="11" borderId="0" xfId="0" applyFont="1" applyFill="1" applyAlignment="1" applyProtection="1">
      <alignment horizontal="left" vertical="center" indent="1"/>
    </xf>
    <xf numFmtId="0" fontId="45" fillId="2" borderId="1" xfId="0" applyFont="1" applyFill="1" applyBorder="1" applyAlignment="1">
      <alignment vertical="center"/>
    </xf>
    <xf numFmtId="0" fontId="19" fillId="12" borderId="0" xfId="0" applyFont="1" applyFill="1" applyAlignment="1" applyProtection="1">
      <alignment horizontal="left" vertical="center" indent="1"/>
      <protection locked="0"/>
    </xf>
    <xf numFmtId="0" fontId="21" fillId="0" borderId="0" xfId="0" applyFont="1" applyFill="1" applyAlignment="1" applyProtection="1">
      <alignment horizontal="left" vertical="top" wrapText="1" indent="1"/>
      <protection locked="0"/>
    </xf>
    <xf numFmtId="0" fontId="27" fillId="2" borderId="0" xfId="0" applyFont="1" applyFill="1" applyAlignment="1">
      <alignment horizontal="right" vertical="center" indent="1"/>
    </xf>
    <xf numFmtId="14" fontId="19" fillId="2" borderId="0" xfId="0" applyNumberFormat="1" applyFont="1" applyFill="1" applyAlignment="1" applyProtection="1">
      <alignment horizontal="left" vertical="top" indent="1"/>
      <protection locked="0"/>
    </xf>
    <xf numFmtId="0" fontId="26" fillId="2" borderId="0" xfId="0" applyFont="1" applyFill="1" applyAlignment="1">
      <alignment horizontal="right" vertical="center" indent="1"/>
    </xf>
    <xf numFmtId="0" fontId="19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11" borderId="0" xfId="3" applyFont="1" applyFill="1" applyAlignment="1" applyProtection="1">
      <alignment horizontal="left" vertical="center" indent="1"/>
      <protection locked="0"/>
    </xf>
    <xf numFmtId="0" fontId="0" fillId="0" borderId="20" xfId="0" applyBorder="1"/>
    <xf numFmtId="0" fontId="0" fillId="0" borderId="20" xfId="0" applyBorder="1" applyAlignment="1">
      <alignment horizontal="center" vertical="center"/>
    </xf>
    <xf numFmtId="14" fontId="19" fillId="11" borderId="0" xfId="0" applyNumberFormat="1" applyFont="1" applyFill="1" applyAlignment="1" applyProtection="1">
      <alignment horizontal="left" vertical="center" indent="1"/>
      <protection locked="0"/>
    </xf>
    <xf numFmtId="0" fontId="44" fillId="0" borderId="0" xfId="0" applyFont="1" applyAlignment="1">
      <alignment horizontal="center" vertical="center" wrapText="1"/>
    </xf>
    <xf numFmtId="0" fontId="46" fillId="11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8" fontId="0" fillId="2" borderId="0" xfId="0" applyNumberFormat="1" applyFill="1" applyAlignment="1">
      <alignment vertical="center" wrapText="1"/>
    </xf>
    <xf numFmtId="8" fontId="0" fillId="2" borderId="0" xfId="0" applyNumberFormat="1" applyFill="1" applyBorder="1" applyAlignment="1">
      <alignment vertical="center" wrapText="1"/>
    </xf>
    <xf numFmtId="6" fontId="0" fillId="15" borderId="32" xfId="0" applyNumberFormat="1" applyFill="1" applyBorder="1" applyAlignment="1">
      <alignment vertical="center" wrapText="1"/>
    </xf>
    <xf numFmtId="8" fontId="0" fillId="2" borderId="33" xfId="0" applyNumberFormat="1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8" fontId="0" fillId="2" borderId="0" xfId="0" applyNumberFormat="1" applyFill="1" applyAlignment="1">
      <alignment horizontal="center" vertical="center" wrapText="1"/>
    </xf>
    <xf numFmtId="8" fontId="0" fillId="2" borderId="0" xfId="0" applyNumberFormat="1" applyFill="1" applyBorder="1" applyAlignment="1">
      <alignment horizontal="center" vertical="center" wrapText="1"/>
    </xf>
    <xf numFmtId="8" fontId="0" fillId="15" borderId="27" xfId="0" applyNumberFormat="1" applyFill="1" applyBorder="1" applyAlignment="1">
      <alignment horizontal="right" vertical="center" wrapText="1"/>
    </xf>
    <xf numFmtId="8" fontId="0" fillId="2" borderId="1" xfId="0" applyNumberFormat="1" applyFill="1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0" fontId="36" fillId="2" borderId="0" xfId="0" applyFont="1" applyFill="1" applyAlignment="1">
      <alignment horizontal="left" vertical="center" wrapText="1"/>
    </xf>
    <xf numFmtId="6" fontId="0" fillId="2" borderId="32" xfId="0" applyNumberFormat="1" applyFill="1" applyBorder="1" applyAlignment="1">
      <alignment horizontal="center" vertical="center" wrapText="1"/>
    </xf>
    <xf numFmtId="6" fontId="2" fillId="2" borderId="34" xfId="0" applyNumberFormat="1" applyFont="1" applyFill="1" applyBorder="1" applyAlignment="1">
      <alignment horizontal="center" vertical="center" wrapText="1"/>
    </xf>
    <xf numFmtId="6" fontId="0" fillId="2" borderId="0" xfId="0" applyNumberForma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vertical="center" wrapText="1"/>
    </xf>
    <xf numFmtId="0" fontId="0" fillId="2" borderId="34" xfId="0" applyFill="1" applyBorder="1" applyAlignment="1">
      <alignment horizontal="left" vertical="center" wrapText="1"/>
    </xf>
    <xf numFmtId="6" fontId="0" fillId="2" borderId="28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6" fontId="0" fillId="2" borderId="28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6" fontId="36" fillId="2" borderId="0" xfId="0" applyNumberFormat="1" applyFont="1" applyFill="1" applyBorder="1" applyAlignment="1">
      <alignment horizontal="center" vertical="center" wrapText="1"/>
    </xf>
    <xf numFmtId="6" fontId="0" fillId="2" borderId="24" xfId="0" applyNumberForma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9" fillId="11" borderId="0" xfId="0" applyFont="1" applyFill="1" applyAlignment="1" applyProtection="1">
      <alignment horizontal="left" vertical="center" indent="1"/>
    </xf>
    <xf numFmtId="2" fontId="0" fillId="2" borderId="0" xfId="0" applyNumberFormat="1" applyFill="1" applyAlignment="1">
      <alignment vertical="center" wrapText="1"/>
    </xf>
    <xf numFmtId="2" fontId="0" fillId="2" borderId="0" xfId="0" applyNumberFormat="1" applyFill="1" applyAlignment="1">
      <alignment horizontal="left" vertical="center" wrapText="1"/>
    </xf>
    <xf numFmtId="1" fontId="0" fillId="2" borderId="0" xfId="0" applyNumberFormat="1" applyFill="1" applyAlignment="1">
      <alignment vertical="center" wrapText="1"/>
    </xf>
    <xf numFmtId="167" fontId="0" fillId="2" borderId="0" xfId="0" applyNumberFormat="1" applyFill="1" applyAlignment="1">
      <alignment horizontal="right" vertical="center" wrapText="1"/>
    </xf>
    <xf numFmtId="2" fontId="0" fillId="2" borderId="0" xfId="0" applyNumberForma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2" fontId="5" fillId="16" borderId="12" xfId="0" applyNumberFormat="1" applyFont="1" applyFill="1" applyBorder="1" applyAlignment="1">
      <alignment vertical="center"/>
    </xf>
    <xf numFmtId="2" fontId="5" fillId="16" borderId="13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2" fontId="5" fillId="16" borderId="0" xfId="0" applyNumberFormat="1" applyFont="1" applyFill="1" applyBorder="1" applyAlignment="1">
      <alignment horizontal="left" vertical="center" wrapText="1"/>
    </xf>
    <xf numFmtId="2" fontId="5" fillId="16" borderId="15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1" fontId="5" fillId="16" borderId="0" xfId="0" applyNumberFormat="1" applyFont="1" applyFill="1" applyBorder="1" applyAlignment="1">
      <alignment horizontal="left" vertical="center" wrapText="1"/>
    </xf>
    <xf numFmtId="2" fontId="5" fillId="16" borderId="15" xfId="0" applyNumberFormat="1" applyFont="1" applyFill="1" applyBorder="1" applyAlignment="1">
      <alignment horizontal="right" vertical="center" wrapText="1"/>
    </xf>
    <xf numFmtId="1" fontId="5" fillId="2" borderId="0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1" fontId="0" fillId="16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/>
    <xf numFmtId="1" fontId="0" fillId="16" borderId="17" xfId="0" applyNumberFormat="1" applyFont="1" applyFill="1" applyBorder="1" applyAlignment="1">
      <alignment vertical="center" wrapText="1"/>
    </xf>
    <xf numFmtId="167" fontId="5" fillId="16" borderId="18" xfId="0" applyNumberFormat="1" applyFont="1" applyFill="1" applyBorder="1" applyAlignment="1">
      <alignment horizontal="right"/>
    </xf>
    <xf numFmtId="1" fontId="5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2" fillId="0" borderId="0" xfId="0" applyFont="1"/>
    <xf numFmtId="1" fontId="0" fillId="2" borderId="0" xfId="0" applyNumberFormat="1" applyFont="1" applyFill="1" applyBorder="1" applyAlignment="1">
      <alignment horizontal="left" vertical="center" wrapText="1"/>
    </xf>
    <xf numFmtId="1" fontId="0" fillId="2" borderId="0" xfId="0" applyNumberFormat="1" applyFont="1" applyFill="1" applyBorder="1" applyAlignment="1">
      <alignment vertical="center" wrapText="1"/>
    </xf>
    <xf numFmtId="167" fontId="5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left" vertical="center" wrapText="1"/>
    </xf>
    <xf numFmtId="2" fontId="0" fillId="2" borderId="0" xfId="0" applyNumberFormat="1" applyFill="1" applyBorder="1" applyAlignment="1">
      <alignment horizontal="left" vertical="center" wrapText="1"/>
    </xf>
    <xf numFmtId="1" fontId="0" fillId="2" borderId="0" xfId="0" applyNumberFormat="1" applyFill="1" applyBorder="1" applyAlignment="1">
      <alignment vertical="center" wrapText="1"/>
    </xf>
    <xf numFmtId="167" fontId="0" fillId="2" borderId="0" xfId="0" applyNumberFormat="1" applyFill="1" applyBorder="1" applyAlignment="1">
      <alignment horizontal="right" vertical="center" wrapText="1"/>
    </xf>
    <xf numFmtId="164" fontId="0" fillId="2" borderId="0" xfId="0" applyNumberFormat="1" applyFill="1" applyBorder="1" applyAlignment="1">
      <alignment vertical="center" wrapText="1"/>
    </xf>
    <xf numFmtId="2" fontId="4" fillId="2" borderId="39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38" xfId="0" applyNumberFormat="1" applyFont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17" borderId="43" xfId="0" applyNumberFormat="1" applyFont="1" applyFill="1" applyBorder="1" applyAlignment="1">
      <alignment vertical="center" wrapText="1"/>
    </xf>
    <xf numFmtId="1" fontId="2" fillId="17" borderId="26" xfId="0" applyNumberFormat="1" applyFont="1" applyFill="1" applyBorder="1" applyAlignment="1">
      <alignment vertical="center" wrapText="1"/>
    </xf>
    <xf numFmtId="2" fontId="52" fillId="17" borderId="39" xfId="0" applyNumberFormat="1" applyFont="1" applyFill="1" applyBorder="1" applyAlignment="1">
      <alignment horizontal="center" vertical="center" wrapText="1"/>
    </xf>
    <xf numFmtId="1" fontId="2" fillId="17" borderId="39" xfId="0" applyNumberFormat="1" applyFont="1" applyFill="1" applyBorder="1" applyAlignment="1">
      <alignment vertical="center" wrapText="1"/>
    </xf>
    <xf numFmtId="1" fontId="0" fillId="2" borderId="0" xfId="0" applyNumberFormat="1" applyFont="1" applyFill="1" applyBorder="1" applyAlignment="1">
      <alignment horizontal="right" vertical="center" wrapText="1"/>
    </xf>
    <xf numFmtId="2" fontId="0" fillId="2" borderId="43" xfId="0" applyNumberFormat="1" applyFill="1" applyBorder="1" applyAlignment="1">
      <alignment vertical="center" wrapText="1"/>
    </xf>
    <xf numFmtId="1" fontId="2" fillId="16" borderId="26" xfId="0" applyNumberFormat="1" applyFont="1" applyFill="1" applyBorder="1" applyAlignment="1">
      <alignment vertical="center" wrapText="1"/>
    </xf>
    <xf numFmtId="2" fontId="0" fillId="16" borderId="43" xfId="0" applyNumberFormat="1" applyFont="1" applyFill="1" applyBorder="1" applyAlignment="1">
      <alignment horizontal="center" vertical="center" wrapText="1"/>
    </xf>
    <xf numFmtId="1" fontId="2" fillId="16" borderId="25" xfId="0" applyNumberFormat="1" applyFont="1" applyFill="1" applyBorder="1" applyAlignment="1">
      <alignment vertical="center" wrapText="1"/>
    </xf>
    <xf numFmtId="1" fontId="7" fillId="2" borderId="0" xfId="0" applyNumberFormat="1" applyFont="1" applyFill="1" applyBorder="1" applyAlignment="1">
      <alignment horizontal="right" vertical="center" wrapText="1"/>
    </xf>
    <xf numFmtId="1" fontId="0" fillId="16" borderId="26" xfId="0" applyNumberFormat="1" applyFont="1" applyFill="1" applyBorder="1" applyAlignment="1">
      <alignment horizontal="right" vertical="center" wrapText="1"/>
    </xf>
    <xf numFmtId="1" fontId="0" fillId="16" borderId="43" xfId="0" applyNumberFormat="1" applyFont="1" applyFill="1" applyBorder="1" applyAlignment="1">
      <alignment vertical="top" wrapText="1"/>
    </xf>
    <xf numFmtId="1" fontId="0" fillId="2" borderId="0" xfId="0" applyNumberFormat="1" applyFill="1" applyBorder="1" applyAlignment="1">
      <alignment horizontal="right" vertical="center" wrapText="1"/>
    </xf>
    <xf numFmtId="2" fontId="52" fillId="17" borderId="43" xfId="0" applyNumberFormat="1" applyFont="1" applyFill="1" applyBorder="1" applyAlignment="1">
      <alignment horizontal="center" vertical="center" wrapText="1"/>
    </xf>
    <xf numFmtId="1" fontId="2" fillId="17" borderId="45" xfId="0" applyNumberFormat="1" applyFont="1" applyFill="1" applyBorder="1" applyAlignment="1">
      <alignment vertical="center" wrapText="1"/>
    </xf>
    <xf numFmtId="2" fontId="2" fillId="17" borderId="45" xfId="0" applyNumberFormat="1" applyFont="1" applyFill="1" applyBorder="1" applyAlignment="1">
      <alignment horizontal="left" vertical="center" wrapText="1"/>
    </xf>
    <xf numFmtId="1" fontId="2" fillId="17" borderId="41" xfId="0" applyNumberFormat="1" applyFont="1" applyFill="1" applyBorder="1" applyAlignment="1">
      <alignment horizontal="right" vertical="center" wrapText="1"/>
    </xf>
    <xf numFmtId="1" fontId="2" fillId="17" borderId="45" xfId="0" applyNumberFormat="1" applyFont="1" applyFill="1" applyBorder="1" applyAlignment="1">
      <alignment horizontal="right" vertical="center" wrapText="1"/>
    </xf>
    <xf numFmtId="1" fontId="2" fillId="16" borderId="26" xfId="0" applyNumberFormat="1" applyFont="1" applyFill="1" applyBorder="1" applyAlignment="1">
      <alignment horizontal="right" vertical="center" wrapText="1"/>
    </xf>
    <xf numFmtId="1" fontId="2" fillId="16" borderId="43" xfId="0" applyNumberFormat="1" applyFont="1" applyFill="1" applyBorder="1" applyAlignment="1">
      <alignment horizontal="right" vertical="center" wrapText="1"/>
    </xf>
    <xf numFmtId="1" fontId="0" fillId="16" borderId="43" xfId="0" applyNumberFormat="1" applyFill="1" applyBorder="1" applyAlignment="1">
      <alignment horizontal="right" vertical="center" wrapText="1"/>
    </xf>
    <xf numFmtId="1" fontId="2" fillId="2" borderId="0" xfId="0" applyNumberFormat="1" applyFont="1" applyFill="1" applyBorder="1" applyAlignment="1">
      <alignment vertical="center" wrapText="1"/>
    </xf>
    <xf numFmtId="2" fontId="0" fillId="2" borderId="24" xfId="0" applyNumberFormat="1" applyFill="1" applyBorder="1" applyAlignment="1">
      <alignment vertical="center" wrapText="1"/>
    </xf>
    <xf numFmtId="2" fontId="0" fillId="16" borderId="24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1" fontId="4" fillId="2" borderId="23" xfId="0" applyNumberFormat="1" applyFont="1" applyFill="1" applyBorder="1" applyAlignment="1">
      <alignment horizontal="right" vertical="center" wrapText="1"/>
    </xf>
    <xf numFmtId="1" fontId="0" fillId="16" borderId="25" xfId="0" applyNumberFormat="1" applyFill="1" applyBorder="1" applyAlignment="1">
      <alignment horizontal="right" vertical="center" wrapText="1"/>
    </xf>
    <xf numFmtId="2" fontId="0" fillId="16" borderId="50" xfId="0" applyNumberFormat="1" applyFill="1" applyBorder="1" applyAlignment="1">
      <alignment horizontal="center" vertical="center" wrapText="1"/>
    </xf>
    <xf numFmtId="2" fontId="0" fillId="16" borderId="43" xfId="0" applyNumberFormat="1" applyFill="1" applyBorder="1" applyAlignment="1">
      <alignment horizontal="center" vertical="center" wrapText="1"/>
    </xf>
    <xf numFmtId="1" fontId="0" fillId="16" borderId="43" xfId="0" applyNumberFormat="1" applyFill="1" applyBorder="1" applyAlignment="1">
      <alignment vertical="center" wrapText="1"/>
    </xf>
    <xf numFmtId="2" fontId="0" fillId="16" borderId="51" xfId="0" applyNumberFormat="1" applyFill="1" applyBorder="1" applyAlignment="1">
      <alignment horizontal="center" vertical="center" wrapText="1"/>
    </xf>
    <xf numFmtId="1" fontId="0" fillId="16" borderId="45" xfId="0" applyNumberFormat="1" applyFill="1" applyBorder="1" applyAlignment="1">
      <alignment horizontal="center" vertical="center" wrapText="1"/>
    </xf>
    <xf numFmtId="1" fontId="0" fillId="16" borderId="45" xfId="0" applyNumberFormat="1" applyFill="1" applyBorder="1" applyAlignment="1">
      <alignment horizontal="right" vertical="center" wrapText="1"/>
    </xf>
    <xf numFmtId="2" fontId="0" fillId="16" borderId="54" xfId="0" applyNumberFormat="1" applyFill="1" applyBorder="1" applyAlignment="1">
      <alignment horizontal="center" vertical="center" wrapText="1"/>
    </xf>
    <xf numFmtId="2" fontId="0" fillId="16" borderId="24" xfId="0" applyNumberForma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vertical="center" wrapText="1"/>
    </xf>
    <xf numFmtId="1" fontId="4" fillId="3" borderId="21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vertical="center" wrapText="1"/>
    </xf>
    <xf numFmtId="164" fontId="0" fillId="2" borderId="1" xfId="0" applyNumberForma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1" fontId="0" fillId="2" borderId="20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2" fontId="0" fillId="2" borderId="0" xfId="0" applyNumberFormat="1" applyFill="1" applyBorder="1" applyAlignment="1">
      <alignment horizontal="center" vertical="center" wrapText="1"/>
    </xf>
    <xf numFmtId="1" fontId="16" fillId="2" borderId="0" xfId="0" applyNumberFormat="1" applyFont="1" applyFill="1" applyBorder="1" applyAlignment="1">
      <alignment horizontal="center" vertical="center"/>
    </xf>
    <xf numFmtId="9" fontId="0" fillId="2" borderId="0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vertical="center" wrapText="1"/>
    </xf>
    <xf numFmtId="167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vertical="center" wrapText="1"/>
    </xf>
    <xf numFmtId="0" fontId="53" fillId="0" borderId="0" xfId="0" applyFont="1"/>
    <xf numFmtId="166" fontId="56" fillId="15" borderId="21" xfId="0" applyNumberFormat="1" applyFont="1" applyFill="1" applyBorder="1"/>
    <xf numFmtId="0" fontId="53" fillId="15" borderId="30" xfId="0" applyFont="1" applyFill="1" applyBorder="1" applyAlignment="1">
      <alignment horizontal="center" vertical="center" wrapText="1"/>
    </xf>
    <xf numFmtId="166" fontId="53" fillId="0" borderId="1" xfId="0" applyNumberFormat="1" applyFont="1" applyBorder="1"/>
    <xf numFmtId="0" fontId="53" fillId="0" borderId="1" xfId="0" applyFont="1" applyBorder="1"/>
    <xf numFmtId="2" fontId="57" fillId="0" borderId="1" xfId="0" applyNumberFormat="1" applyFont="1" applyBorder="1"/>
    <xf numFmtId="2" fontId="58" fillId="0" borderId="1" xfId="0" applyNumberFormat="1" applyFont="1" applyBorder="1"/>
    <xf numFmtId="0" fontId="53" fillId="19" borderId="1" xfId="0" applyFont="1" applyFill="1" applyBorder="1"/>
    <xf numFmtId="1" fontId="53" fillId="19" borderId="1" xfId="0" applyNumberFormat="1" applyFont="1" applyFill="1" applyBorder="1"/>
    <xf numFmtId="166" fontId="53" fillId="0" borderId="6" xfId="0" applyNumberFormat="1" applyFont="1" applyBorder="1" applyAlignment="1">
      <alignment vertical="center"/>
    </xf>
    <xf numFmtId="44" fontId="53" fillId="0" borderId="1" xfId="0" applyNumberFormat="1" applyFont="1" applyFill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53" fillId="0" borderId="1" xfId="0" applyFont="1" applyFill="1" applyBorder="1" applyAlignment="1">
      <alignment horizontal="center"/>
    </xf>
    <xf numFmtId="44" fontId="53" fillId="19" borderId="1" xfId="1" applyFont="1" applyFill="1" applyBorder="1" applyAlignment="1">
      <alignment horizontal="center"/>
    </xf>
    <xf numFmtId="0" fontId="53" fillId="19" borderId="1" xfId="0" applyFont="1" applyFill="1" applyBorder="1" applyAlignment="1">
      <alignment horizontal="center"/>
    </xf>
    <xf numFmtId="166" fontId="53" fillId="19" borderId="1" xfId="0" applyNumberFormat="1" applyFont="1" applyFill="1" applyBorder="1"/>
    <xf numFmtId="0" fontId="53" fillId="19" borderId="1" xfId="0" applyFont="1" applyFill="1" applyBorder="1" applyAlignment="1"/>
    <xf numFmtId="166" fontId="53" fillId="19" borderId="1" xfId="0" applyNumberFormat="1" applyFont="1" applyFill="1" applyBorder="1" applyAlignment="1">
      <alignment horizontal="center"/>
    </xf>
    <xf numFmtId="0" fontId="53" fillId="0" borderId="1" xfId="0" applyFont="1" applyBorder="1" applyAlignment="1"/>
    <xf numFmtId="0" fontId="53" fillId="0" borderId="1" xfId="0" applyFont="1" applyBorder="1" applyAlignment="1">
      <alignment vertical="center"/>
    </xf>
    <xf numFmtId="166" fontId="53" fillId="11" borderId="1" xfId="0" applyNumberFormat="1" applyFont="1" applyFill="1" applyBorder="1" applyAlignment="1">
      <alignment horizontal="center"/>
    </xf>
    <xf numFmtId="0" fontId="53" fillId="11" borderId="1" xfId="0" applyFont="1" applyFill="1" applyBorder="1" applyAlignment="1">
      <alignment horizontal="center"/>
    </xf>
    <xf numFmtId="166" fontId="60" fillId="12" borderId="1" xfId="0" applyNumberFormat="1" applyFont="1" applyFill="1" applyBorder="1" applyAlignment="1">
      <alignment horizontal="center"/>
    </xf>
    <xf numFmtId="0" fontId="53" fillId="12" borderId="1" xfId="0" applyFont="1" applyFill="1" applyBorder="1" applyAlignment="1">
      <alignment horizontal="center"/>
    </xf>
    <xf numFmtId="166" fontId="60" fillId="11" borderId="1" xfId="0" applyNumberFormat="1" applyFont="1" applyFill="1" applyBorder="1" applyAlignment="1">
      <alignment horizontal="center"/>
    </xf>
    <xf numFmtId="0" fontId="53" fillId="0" borderId="1" xfId="0" applyFont="1" applyBorder="1" applyAlignment="1">
      <alignment horizontal="center"/>
    </xf>
    <xf numFmtId="166" fontId="53" fillId="0" borderId="1" xfId="0" applyNumberFormat="1" applyFont="1" applyBorder="1" applyAlignment="1">
      <alignment horizontal="right"/>
    </xf>
    <xf numFmtId="2" fontId="58" fillId="0" borderId="0" xfId="0" applyNumberFormat="1" applyFont="1"/>
    <xf numFmtId="0" fontId="53" fillId="20" borderId="1" xfId="0" applyFont="1" applyFill="1" applyBorder="1"/>
    <xf numFmtId="1" fontId="53" fillId="20" borderId="1" xfId="0" applyNumberFormat="1" applyFont="1" applyFill="1" applyBorder="1"/>
    <xf numFmtId="0" fontId="53" fillId="0" borderId="0" xfId="0" applyFont="1" applyAlignment="1">
      <alignment horizontal="center" vertical="center"/>
    </xf>
    <xf numFmtId="0" fontId="53" fillId="0" borderId="52" xfId="0" applyFont="1" applyBorder="1" applyAlignment="1">
      <alignment horizontal="center" vertical="center"/>
    </xf>
    <xf numFmtId="166" fontId="53" fillId="0" borderId="5" xfId="0" applyNumberFormat="1" applyFont="1" applyFill="1" applyBorder="1"/>
    <xf numFmtId="2" fontId="53" fillId="0" borderId="1" xfId="0" applyNumberFormat="1" applyFont="1" applyFill="1" applyBorder="1" applyAlignment="1">
      <alignment horizontal="left"/>
    </xf>
    <xf numFmtId="0" fontId="53" fillId="0" borderId="1" xfId="0" applyNumberFormat="1" applyFont="1" applyFill="1" applyBorder="1" applyAlignment="1">
      <alignment horizontal="left"/>
    </xf>
    <xf numFmtId="2" fontId="53" fillId="0" borderId="1" xfId="0" applyNumberFormat="1" applyFont="1" applyBorder="1" applyAlignment="1">
      <alignment vertical="center"/>
    </xf>
    <xf numFmtId="1" fontId="53" fillId="19" borderId="1" xfId="0" applyNumberFormat="1" applyFont="1" applyFill="1" applyBorder="1" applyAlignment="1">
      <alignment horizontal="center"/>
    </xf>
    <xf numFmtId="2" fontId="53" fillId="0" borderId="1" xfId="0" applyNumberFormat="1" applyFont="1" applyBorder="1" applyAlignment="1"/>
    <xf numFmtId="1" fontId="53" fillId="0" borderId="1" xfId="0" applyNumberFormat="1" applyFont="1" applyBorder="1" applyAlignment="1">
      <alignment vertical="center"/>
    </xf>
    <xf numFmtId="1" fontId="53" fillId="11" borderId="1" xfId="0" applyNumberFormat="1" applyFont="1" applyFill="1" applyBorder="1" applyAlignment="1">
      <alignment horizontal="center"/>
    </xf>
    <xf numFmtId="166" fontId="53" fillId="12" borderId="1" xfId="0" applyNumberFormat="1" applyFont="1" applyFill="1" applyBorder="1" applyAlignment="1">
      <alignment horizontal="center"/>
    </xf>
    <xf numFmtId="1" fontId="53" fillId="12" borderId="1" xfId="0" applyNumberFormat="1" applyFont="1" applyFill="1" applyBorder="1" applyAlignment="1">
      <alignment horizontal="center"/>
    </xf>
    <xf numFmtId="44" fontId="53" fillId="11" borderId="1" xfId="0" applyNumberFormat="1" applyFont="1" applyFill="1" applyBorder="1" applyAlignment="1">
      <alignment horizontal="center"/>
    </xf>
    <xf numFmtId="166" fontId="53" fillId="4" borderId="1" xfId="0" applyNumberFormat="1" applyFont="1" applyFill="1" applyBorder="1"/>
    <xf numFmtId="166" fontId="53" fillId="4" borderId="5" xfId="0" applyNumberFormat="1" applyFont="1" applyFill="1" applyBorder="1"/>
    <xf numFmtId="0" fontId="53" fillId="21" borderId="20" xfId="0" applyFont="1" applyFill="1" applyBorder="1" applyAlignment="1">
      <alignment horizontal="center" vertical="center" wrapText="1"/>
    </xf>
    <xf numFmtId="166" fontId="54" fillId="22" borderId="1" xfId="0" applyNumberFormat="1" applyFont="1" applyFill="1" applyBorder="1"/>
    <xf numFmtId="166" fontId="55" fillId="23" borderId="1" xfId="0" applyNumberFormat="1" applyFont="1" applyFill="1" applyBorder="1"/>
    <xf numFmtId="9" fontId="26" fillId="11" borderId="0" xfId="2" applyFont="1" applyFill="1" applyAlignment="1" applyProtection="1">
      <alignment horizontal="right" vertical="center" inden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8" fillId="4" borderId="0" xfId="0" applyFont="1" applyFill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8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center" vertical="center" wrapText="1"/>
    </xf>
    <xf numFmtId="0" fontId="31" fillId="24" borderId="0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1" fontId="0" fillId="16" borderId="43" xfId="0" applyNumberFormat="1" applyFont="1" applyFill="1" applyBorder="1" applyAlignment="1">
      <alignment horizontal="right" vertical="center" wrapText="1"/>
    </xf>
    <xf numFmtId="0" fontId="28" fillId="4" borderId="0" xfId="0" applyFont="1" applyFill="1" applyAlignment="1" applyProtection="1">
      <alignment horizontal="left" vertical="center"/>
    </xf>
    <xf numFmtId="9" fontId="19" fillId="11" borderId="0" xfId="2" applyFont="1" applyFill="1" applyAlignment="1" applyProtection="1">
      <alignment vertical="center"/>
    </xf>
    <xf numFmtId="0" fontId="19" fillId="2" borderId="0" xfId="0" applyFont="1" applyFill="1" applyAlignment="1">
      <alignment horizontal="left" vertical="top"/>
    </xf>
    <xf numFmtId="0" fontId="19" fillId="0" borderId="0" xfId="0" applyFont="1" applyFill="1" applyAlignment="1">
      <alignment horizontal="left" vertical="top"/>
    </xf>
    <xf numFmtId="44" fontId="19" fillId="11" borderId="0" xfId="1" applyFont="1" applyFill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4" fontId="19" fillId="13" borderId="0" xfId="0" applyNumberFormat="1" applyFont="1" applyFill="1" applyAlignment="1" applyProtection="1">
      <alignment horizontal="left" vertical="top"/>
      <protection locked="0"/>
    </xf>
    <xf numFmtId="0" fontId="33" fillId="8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2" fontId="5" fillId="2" borderId="0" xfId="0" applyNumberFormat="1" applyFont="1" applyFill="1" applyBorder="1" applyAlignment="1">
      <alignment horizontal="left" vertical="center" wrapText="1"/>
    </xf>
    <xf numFmtId="2" fontId="5" fillId="16" borderId="0" xfId="0" applyNumberFormat="1" applyFont="1" applyFill="1" applyBorder="1" applyAlignment="1">
      <alignment horizontal="left" vertical="center" wrapText="1"/>
    </xf>
    <xf numFmtId="2" fontId="5" fillId="16" borderId="17" xfId="0" applyNumberFormat="1" applyFont="1" applyFill="1" applyBorder="1" applyAlignment="1">
      <alignment horizontal="left" vertical="center" wrapText="1"/>
    </xf>
    <xf numFmtId="2" fontId="4" fillId="2" borderId="38" xfId="0" applyNumberFormat="1" applyFont="1" applyFill="1" applyBorder="1" applyAlignment="1">
      <alignment horizontal="center" vertical="center" wrapText="1"/>
    </xf>
    <xf numFmtId="2" fontId="5" fillId="16" borderId="12" xfId="0" applyNumberFormat="1" applyFont="1" applyFill="1" applyBorder="1" applyAlignment="1">
      <alignment horizontal="left" vertical="center"/>
    </xf>
    <xf numFmtId="2" fontId="52" fillId="17" borderId="45" xfId="0" applyNumberFormat="1" applyFont="1" applyFill="1" applyBorder="1" applyAlignment="1">
      <alignment horizontal="center" vertical="center" wrapText="1"/>
    </xf>
    <xf numFmtId="1" fontId="0" fillId="16" borderId="39" xfId="0" applyNumberFormat="1" applyFill="1" applyBorder="1" applyAlignment="1">
      <alignment vertical="center" wrapText="1"/>
    </xf>
    <xf numFmtId="1" fontId="0" fillId="16" borderId="39" xfId="0" applyNumberFormat="1" applyFill="1" applyBorder="1" applyAlignment="1">
      <alignment horizontal="right" vertical="center" wrapText="1"/>
    </xf>
    <xf numFmtId="1" fontId="2" fillId="16" borderId="24" xfId="0" applyNumberFormat="1" applyFont="1" applyFill="1" applyBorder="1" applyAlignment="1">
      <alignment horizontal="right" vertical="center" wrapText="1"/>
    </xf>
    <xf numFmtId="1" fontId="0" fillId="16" borderId="39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center" wrapText="1"/>
    </xf>
    <xf numFmtId="1" fontId="0" fillId="16" borderId="39" xfId="0" applyNumberFormat="1" applyFont="1" applyFill="1" applyBorder="1" applyAlignment="1">
      <alignment vertical="top" wrapText="1"/>
    </xf>
    <xf numFmtId="1" fontId="0" fillId="16" borderId="43" xfId="0" applyNumberFormat="1" applyFont="1" applyFill="1" applyBorder="1" applyAlignment="1">
      <alignment horizontal="center" vertical="center" wrapText="1"/>
    </xf>
    <xf numFmtId="2" fontId="2" fillId="16" borderId="43" xfId="0" applyNumberFormat="1" applyFont="1" applyFill="1" applyBorder="1" applyAlignment="1">
      <alignment horizontal="right" vertical="center" wrapText="1"/>
    </xf>
    <xf numFmtId="2" fontId="2" fillId="2" borderId="39" xfId="0" applyNumberFormat="1" applyFont="1" applyFill="1" applyBorder="1" applyAlignment="1">
      <alignment horizontal="left" vertical="center" wrapText="1"/>
    </xf>
    <xf numFmtId="2" fontId="2" fillId="2" borderId="43" xfId="0" applyNumberFormat="1" applyFont="1" applyFill="1" applyBorder="1" applyAlignment="1">
      <alignment horizontal="left" vertical="center" wrapText="1"/>
    </xf>
    <xf numFmtId="1" fontId="2" fillId="16" borderId="39" xfId="0" applyNumberFormat="1" applyFont="1" applyFill="1" applyBorder="1" applyAlignment="1">
      <alignment horizontal="right" vertical="center" wrapText="1"/>
    </xf>
    <xf numFmtId="1" fontId="0" fillId="16" borderId="24" xfId="0" applyNumberFormat="1" applyFont="1" applyFill="1" applyBorder="1" applyAlignment="1">
      <alignment horizontal="right" vertical="center" wrapText="1"/>
    </xf>
    <xf numFmtId="2" fontId="2" fillId="16" borderId="39" xfId="0" applyNumberFormat="1" applyFont="1" applyFill="1" applyBorder="1" applyAlignment="1">
      <alignment horizontal="center" vertical="center" wrapText="1"/>
    </xf>
    <xf numFmtId="2" fontId="2" fillId="16" borderId="43" xfId="0" applyNumberFormat="1" applyFont="1" applyFill="1" applyBorder="1" applyAlignment="1">
      <alignment horizontal="center" vertical="center" wrapText="1"/>
    </xf>
    <xf numFmtId="2" fontId="2" fillId="16" borderId="39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right" vertical="center"/>
    </xf>
    <xf numFmtId="0" fontId="19" fillId="11" borderId="0" xfId="0" applyFont="1" applyFill="1" applyAlignment="1" applyProtection="1">
      <alignment horizontal="left" vertical="top" indent="1"/>
    </xf>
    <xf numFmtId="0" fontId="17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9" fillId="11" borderId="0" xfId="0" applyFont="1" applyFill="1" applyAlignment="1" applyProtection="1">
      <alignment horizontal="left" vertical="top" wrapText="1" indent="1"/>
    </xf>
    <xf numFmtId="14" fontId="19" fillId="11" borderId="0" xfId="0" applyNumberFormat="1" applyFont="1" applyFill="1" applyAlignment="1" applyProtection="1">
      <alignment horizontal="left" vertical="center" indent="1"/>
    </xf>
    <xf numFmtId="166" fontId="19" fillId="11" borderId="0" xfId="0" applyNumberFormat="1" applyFont="1" applyFill="1" applyAlignment="1" applyProtection="1">
      <alignment horizontal="left" vertical="top"/>
    </xf>
    <xf numFmtId="44" fontId="19" fillId="11" borderId="0" xfId="1" applyFont="1" applyFill="1" applyAlignment="1" applyProtection="1">
      <alignment horizontal="left" vertical="top"/>
    </xf>
    <xf numFmtId="0" fontId="0" fillId="0" borderId="5" xfId="0" applyFont="1" applyFill="1" applyBorder="1" applyAlignment="1">
      <alignment vertical="center" wrapText="1" shrinkToFit="1"/>
    </xf>
    <xf numFmtId="164" fontId="0" fillId="0" borderId="5" xfId="0" applyNumberFormat="1" applyFont="1" applyFill="1" applyBorder="1" applyAlignment="1">
      <alignment horizontal="center" vertical="center" wrapText="1" shrinkToFit="1"/>
    </xf>
    <xf numFmtId="9" fontId="0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0" fillId="4" borderId="20" xfId="0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168" fontId="0" fillId="0" borderId="1" xfId="0" applyNumberFormat="1" applyBorder="1"/>
    <xf numFmtId="9" fontId="0" fillId="0" borderId="1" xfId="0" applyNumberFormat="1" applyBorder="1"/>
    <xf numFmtId="165" fontId="5" fillId="14" borderId="6" xfId="0" applyNumberFormat="1" applyFont="1" applyFill="1" applyBorder="1" applyAlignment="1">
      <alignment horizontal="left" vertical="center" wrapText="1" shrinkToFit="1"/>
    </xf>
    <xf numFmtId="164" fontId="5" fillId="14" borderId="6" xfId="0" applyNumberFormat="1" applyFont="1" applyFill="1" applyBorder="1" applyAlignment="1">
      <alignment horizontal="left" vertical="center" wrapText="1" shrinkToFit="1"/>
    </xf>
    <xf numFmtId="9" fontId="5" fillId="14" borderId="6" xfId="0" applyNumberFormat="1" applyFont="1" applyFill="1" applyBorder="1" applyAlignment="1">
      <alignment horizontal="left" vertical="center" wrapText="1" shrinkToFit="1"/>
    </xf>
    <xf numFmtId="165" fontId="5" fillId="25" borderId="6" xfId="0" applyNumberFormat="1" applyFont="1" applyFill="1" applyBorder="1" applyAlignment="1">
      <alignment horizontal="left" vertical="center" wrapText="1" shrinkToFit="1"/>
    </xf>
    <xf numFmtId="164" fontId="5" fillId="25" borderId="6" xfId="0" applyNumberFormat="1" applyFont="1" applyFill="1" applyBorder="1" applyAlignment="1">
      <alignment horizontal="left" vertical="center" wrapText="1" shrinkToFit="1"/>
    </xf>
    <xf numFmtId="165" fontId="5" fillId="25" borderId="6" xfId="0" applyNumberFormat="1" applyFont="1" applyFill="1" applyBorder="1" applyAlignment="1">
      <alignment vertical="center" wrapText="1" shrinkToFit="1"/>
    </xf>
    <xf numFmtId="165" fontId="5" fillId="26" borderId="6" xfId="0" applyNumberFormat="1" applyFont="1" applyFill="1" applyBorder="1" applyAlignment="1">
      <alignment vertical="center" wrapText="1" shrinkToFit="1"/>
    </xf>
    <xf numFmtId="165" fontId="5" fillId="26" borderId="6" xfId="0" applyNumberFormat="1" applyFont="1" applyFill="1" applyBorder="1" applyAlignment="1">
      <alignment horizontal="left" vertical="center" wrapText="1" shrinkToFit="1"/>
    </xf>
    <xf numFmtId="164" fontId="5" fillId="26" borderId="6" xfId="0" applyNumberFormat="1" applyFont="1" applyFill="1" applyBorder="1" applyAlignment="1">
      <alignment horizontal="left" vertical="center" wrapText="1" shrinkToFit="1"/>
    </xf>
    <xf numFmtId="0" fontId="5" fillId="27" borderId="30" xfId="0" applyFont="1" applyFill="1" applyBorder="1" applyAlignment="1">
      <alignment horizontal="center" vertical="center" wrapText="1" shrinkToFit="1"/>
    </xf>
    <xf numFmtId="0" fontId="5" fillId="27" borderId="31" xfId="0" applyFont="1" applyFill="1" applyBorder="1" applyAlignment="1">
      <alignment horizontal="center" vertical="center" wrapText="1" shrinkToFit="1"/>
    </xf>
    <xf numFmtId="0" fontId="5" fillId="27" borderId="56" xfId="0" applyFont="1" applyFill="1" applyBorder="1" applyAlignment="1">
      <alignment horizontal="center" vertical="center" wrapText="1" shrinkToFit="1"/>
    </xf>
    <xf numFmtId="165" fontId="5" fillId="28" borderId="6" xfId="0" applyNumberFormat="1" applyFont="1" applyFill="1" applyBorder="1" applyAlignment="1">
      <alignment horizontal="left" vertical="center" wrapText="1" shrinkToFit="1"/>
    </xf>
    <xf numFmtId="164" fontId="5" fillId="28" borderId="6" xfId="0" applyNumberFormat="1" applyFont="1" applyFill="1" applyBorder="1" applyAlignment="1">
      <alignment horizontal="left" vertical="center" wrapText="1" shrinkToFit="1"/>
    </xf>
    <xf numFmtId="165" fontId="5" fillId="28" borderId="52" xfId="0" applyNumberFormat="1" applyFont="1" applyFill="1" applyBorder="1" applyAlignment="1">
      <alignment vertical="center" wrapText="1" shrinkToFit="1"/>
    </xf>
    <xf numFmtId="0" fontId="0" fillId="0" borderId="20" xfId="0" applyNumberForma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vertical="center" wrapText="1" shrinkToFit="1"/>
    </xf>
    <xf numFmtId="165" fontId="5" fillId="3" borderId="6" xfId="0" applyNumberFormat="1" applyFont="1" applyFill="1" applyBorder="1" applyAlignment="1">
      <alignment horizontal="center" vertical="center" wrapText="1" shrinkToFit="1"/>
    </xf>
    <xf numFmtId="0" fontId="2" fillId="4" borderId="20" xfId="0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horizontal="center" vertical="center"/>
    </xf>
    <xf numFmtId="49" fontId="5" fillId="10" borderId="52" xfId="0" applyNumberFormat="1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5" fillId="3" borderId="20" xfId="0" applyFont="1" applyFill="1" applyBorder="1" applyAlignment="1">
      <alignment vertical="center" wrapText="1" shrinkToFit="1"/>
    </xf>
    <xf numFmtId="0" fontId="6" fillId="4" borderId="6" xfId="0" applyFont="1" applyFill="1" applyBorder="1" applyAlignment="1">
      <alignment horizontal="center" vertical="center" wrapText="1" shrinkToFit="1"/>
    </xf>
    <xf numFmtId="164" fontId="35" fillId="4" borderId="6" xfId="0" applyNumberFormat="1" applyFont="1" applyFill="1" applyBorder="1" applyAlignment="1">
      <alignment horizontal="center" vertical="center" wrapText="1" shrinkToFit="1"/>
    </xf>
    <xf numFmtId="0" fontId="5" fillId="6" borderId="6" xfId="0" applyFont="1" applyFill="1" applyBorder="1" applyAlignment="1">
      <alignment horizontal="center" vertical="center" wrapText="1" shrinkToFit="1"/>
    </xf>
    <xf numFmtId="164" fontId="5" fillId="6" borderId="6" xfId="0" applyNumberFormat="1" applyFont="1" applyFill="1" applyBorder="1" applyAlignment="1">
      <alignment horizontal="center" vertical="center" wrapText="1" shrinkToFit="1"/>
    </xf>
    <xf numFmtId="9" fontId="5" fillId="6" borderId="6" xfId="0" applyNumberFormat="1" applyFont="1" applyFill="1" applyBorder="1" applyAlignment="1">
      <alignment horizontal="center" vertical="center" wrapText="1" shrinkToFit="1"/>
    </xf>
    <xf numFmtId="165" fontId="5" fillId="6" borderId="6" xfId="0" applyNumberFormat="1" applyFont="1" applyFill="1" applyBorder="1" applyAlignment="1">
      <alignment horizontal="center" vertical="center" wrapText="1" shrinkToFit="1"/>
    </xf>
    <xf numFmtId="9" fontId="26" fillId="11" borderId="0" xfId="2" applyNumberFormat="1" applyFont="1" applyFill="1" applyAlignment="1" applyProtection="1">
      <alignment horizontal="right" vertical="center" indent="1"/>
      <protection locked="0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right" vertical="center" indent="1"/>
    </xf>
    <xf numFmtId="0" fontId="26" fillId="0" borderId="0" xfId="0" applyFont="1" applyFill="1" applyAlignment="1" applyProtection="1">
      <alignment horizontal="right" vertical="center" indent="1"/>
    </xf>
    <xf numFmtId="0" fontId="26" fillId="0" borderId="0" xfId="0" applyFont="1" applyAlignment="1" applyProtection="1">
      <alignment horizontal="right" vertical="center" wrapText="1" indent="1"/>
    </xf>
    <xf numFmtId="0" fontId="26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 wrapText="1" indent="1"/>
    </xf>
    <xf numFmtId="0" fontId="18" fillId="0" borderId="0" xfId="0" applyFont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49" fillId="0" borderId="0" xfId="0" applyFon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44" fillId="2" borderId="0" xfId="0" applyFont="1" applyFill="1" applyAlignment="1" applyProtection="1">
      <alignment vertical="center" wrapText="1"/>
    </xf>
    <xf numFmtId="0" fontId="65" fillId="2" borderId="0" xfId="0" applyFont="1" applyFill="1" applyAlignment="1" applyProtection="1">
      <alignment vertical="center" wrapText="1"/>
    </xf>
    <xf numFmtId="0" fontId="31" fillId="24" borderId="0" xfId="0" applyFont="1" applyFill="1" applyBorder="1" applyAlignment="1">
      <alignment horizontal="center" vertical="center" wrapText="1"/>
    </xf>
    <xf numFmtId="1" fontId="2" fillId="16" borderId="24" xfId="0" applyNumberFormat="1" applyFont="1" applyFill="1" applyBorder="1" applyAlignment="1">
      <alignment horizontal="right" wrapText="1"/>
    </xf>
    <xf numFmtId="1" fontId="0" fillId="16" borderId="43" xfId="0" applyNumberFormat="1" applyFont="1" applyFill="1" applyBorder="1" applyAlignment="1">
      <alignment horizontal="right" wrapText="1"/>
    </xf>
    <xf numFmtId="1" fontId="0" fillId="16" borderId="39" xfId="0" applyNumberFormat="1" applyFont="1" applyFill="1" applyBorder="1" applyAlignment="1">
      <alignment horizontal="right" wrapText="1"/>
    </xf>
    <xf numFmtId="1" fontId="0" fillId="16" borderId="43" xfId="0" applyNumberFormat="1" applyFill="1" applyBorder="1" applyAlignment="1">
      <alignment horizontal="right" wrapText="1"/>
    </xf>
    <xf numFmtId="164" fontId="50" fillId="2" borderId="0" xfId="0" applyNumberFormat="1" applyFont="1" applyFill="1" applyBorder="1" applyAlignment="1">
      <alignment horizontal="left" vertical="center" wrapText="1"/>
    </xf>
    <xf numFmtId="164" fontId="51" fillId="2" borderId="0" xfId="0" applyNumberFormat="1" applyFont="1" applyFill="1" applyBorder="1" applyAlignment="1">
      <alignment horizontal="left" vertical="center" wrapText="1"/>
    </xf>
    <xf numFmtId="0" fontId="5" fillId="16" borderId="16" xfId="0" applyNumberFormat="1" applyFont="1" applyFill="1" applyBorder="1" applyAlignment="1">
      <alignment horizontal="left" vertical="center" wrapText="1"/>
    </xf>
    <xf numFmtId="0" fontId="5" fillId="16" borderId="18" xfId="0" applyNumberFormat="1" applyFont="1" applyFill="1" applyBorder="1" applyAlignment="1">
      <alignment horizontal="left" vertical="center" wrapText="1"/>
    </xf>
    <xf numFmtId="2" fontId="5" fillId="16" borderId="11" xfId="0" applyNumberFormat="1" applyFont="1" applyFill="1" applyBorder="1" applyAlignment="1">
      <alignment horizontal="left" vertical="center"/>
    </xf>
    <xf numFmtId="2" fontId="5" fillId="16" borderId="13" xfId="0" applyNumberFormat="1" applyFont="1" applyFill="1" applyBorder="1" applyAlignment="1">
      <alignment horizontal="left" vertical="center"/>
    </xf>
    <xf numFmtId="2" fontId="5" fillId="16" borderId="14" xfId="0" applyNumberFormat="1" applyFont="1" applyFill="1" applyBorder="1" applyAlignment="1">
      <alignment horizontal="left" vertical="center" wrapText="1"/>
    </xf>
    <xf numFmtId="2" fontId="5" fillId="16" borderId="15" xfId="0" applyNumberFormat="1" applyFont="1" applyFill="1" applyBorder="1" applyAlignment="1">
      <alignment horizontal="left" vertical="center" wrapText="1"/>
    </xf>
    <xf numFmtId="2" fontId="2" fillId="17" borderId="40" xfId="0" applyNumberFormat="1" applyFont="1" applyFill="1" applyBorder="1" applyAlignment="1">
      <alignment horizontal="center" vertical="center" wrapText="1"/>
    </xf>
    <xf numFmtId="2" fontId="2" fillId="17" borderId="47" xfId="0" applyNumberFormat="1" applyFont="1" applyFill="1" applyBorder="1" applyAlignment="1">
      <alignment horizontal="center" vertical="center" wrapText="1"/>
    </xf>
    <xf numFmtId="2" fontId="2" fillId="17" borderId="53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44" xfId="0" applyNumberFormat="1" applyFont="1" applyBorder="1" applyAlignment="1">
      <alignment horizontal="center" vertical="center"/>
    </xf>
    <xf numFmtId="2" fontId="2" fillId="0" borderId="48" xfId="0" applyNumberFormat="1" applyFont="1" applyBorder="1" applyAlignment="1">
      <alignment horizontal="center" vertical="center"/>
    </xf>
    <xf numFmtId="2" fontId="2" fillId="17" borderId="49" xfId="0" applyNumberFormat="1" applyFont="1" applyFill="1" applyBorder="1" applyAlignment="1">
      <alignment horizontal="center" vertical="center" wrapText="1"/>
    </xf>
    <xf numFmtId="2" fontId="2" fillId="17" borderId="4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left" vertical="center" wrapText="1"/>
    </xf>
    <xf numFmtId="2" fontId="0" fillId="0" borderId="7" xfId="0" applyNumberFormat="1" applyFont="1" applyBorder="1" applyAlignment="1">
      <alignment horizontal="left" vertical="top" wrapText="1"/>
    </xf>
    <xf numFmtId="2" fontId="0" fillId="0" borderId="19" xfId="0" applyNumberFormat="1" applyFont="1" applyBorder="1" applyAlignment="1">
      <alignment horizontal="left" vertical="top" wrapText="1"/>
    </xf>
    <xf numFmtId="2" fontId="0" fillId="0" borderId="4" xfId="0" applyNumberFormat="1" applyFont="1" applyBorder="1" applyAlignment="1">
      <alignment horizontal="left" vertical="center" wrapText="1"/>
    </xf>
    <xf numFmtId="2" fontId="0" fillId="0" borderId="46" xfId="0" applyNumberFormat="1" applyFont="1" applyBorder="1" applyAlignment="1">
      <alignment horizontal="left" vertical="center" wrapText="1"/>
    </xf>
    <xf numFmtId="2" fontId="0" fillId="0" borderId="4" xfId="0" applyNumberFormat="1" applyBorder="1" applyAlignment="1">
      <alignment horizontal="left" vertical="center" wrapText="1"/>
    </xf>
    <xf numFmtId="2" fontId="0" fillId="0" borderId="46" xfId="0" applyNumberFormat="1" applyBorder="1" applyAlignment="1">
      <alignment horizontal="left" vertical="center" wrapText="1"/>
    </xf>
    <xf numFmtId="2" fontId="2" fillId="0" borderId="46" xfId="0" applyNumberFormat="1" applyFont="1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46" xfId="0" applyNumberFormat="1" applyBorder="1" applyAlignment="1">
      <alignment horizontal="center" vertical="center" wrapText="1"/>
    </xf>
    <xf numFmtId="2" fontId="5" fillId="16" borderId="0" xfId="0" applyNumberFormat="1" applyFont="1" applyFill="1" applyBorder="1" applyAlignment="1">
      <alignment horizontal="left" vertical="center" wrapText="1"/>
    </xf>
    <xf numFmtId="2" fontId="5" fillId="16" borderId="12" xfId="0" applyNumberFormat="1" applyFont="1" applyFill="1" applyBorder="1" applyAlignment="1">
      <alignment horizontal="left" vertical="center"/>
    </xf>
    <xf numFmtId="2" fontId="0" fillId="16" borderId="0" xfId="0" applyNumberFormat="1" applyFont="1" applyFill="1" applyBorder="1" applyAlignment="1">
      <alignment horizontal="left" vertical="center" wrapText="1"/>
    </xf>
    <xf numFmtId="1" fontId="5" fillId="16" borderId="0" xfId="0" applyNumberFormat="1" applyFont="1" applyFill="1" applyBorder="1" applyAlignment="1">
      <alignment horizontal="left" vertical="center" wrapText="1"/>
    </xf>
    <xf numFmtId="1" fontId="0" fillId="16" borderId="0" xfId="0" applyNumberFormat="1" applyFont="1" applyFill="1" applyBorder="1" applyAlignment="1">
      <alignment horizontal="left" vertical="center" wrapText="1"/>
    </xf>
    <xf numFmtId="2" fontId="2" fillId="9" borderId="4" xfId="0" applyNumberFormat="1" applyFont="1" applyFill="1" applyBorder="1" applyAlignment="1">
      <alignment horizontal="center" vertical="center" wrapText="1"/>
    </xf>
    <xf numFmtId="2" fontId="2" fillId="9" borderId="26" xfId="0" applyNumberFormat="1" applyFont="1" applyFill="1" applyBorder="1" applyAlignment="1">
      <alignment horizontal="center" vertical="center" wrapText="1"/>
    </xf>
    <xf numFmtId="2" fontId="2" fillId="9" borderId="2" xfId="0" applyNumberFormat="1" applyFont="1" applyFill="1" applyBorder="1" applyAlignment="1">
      <alignment horizontal="center" vertical="center" wrapText="1"/>
    </xf>
    <xf numFmtId="2" fontId="2" fillId="9" borderId="62" xfId="0" applyNumberFormat="1" applyFont="1" applyFill="1" applyBorder="1" applyAlignment="1">
      <alignment horizontal="center" vertical="center" wrapText="1"/>
    </xf>
    <xf numFmtId="2" fontId="51" fillId="2" borderId="0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2" fontId="2" fillId="9" borderId="6" xfId="0" applyNumberFormat="1" applyFont="1" applyFill="1" applyBorder="1" applyAlignment="1">
      <alignment horizontal="center" vertical="center" wrapText="1"/>
    </xf>
    <xf numFmtId="2" fontId="2" fillId="9" borderId="0" xfId="0" applyNumberFormat="1" applyFont="1" applyFill="1" applyBorder="1" applyAlignment="1">
      <alignment horizontal="center" vertical="center" wrapText="1"/>
    </xf>
    <xf numFmtId="2" fontId="2" fillId="9" borderId="15" xfId="0" applyNumberFormat="1" applyFont="1" applyFill="1" applyBorder="1" applyAlignment="1">
      <alignment horizontal="center" vertical="center" wrapText="1"/>
    </xf>
    <xf numFmtId="1" fontId="0" fillId="16" borderId="39" xfId="0" applyNumberFormat="1" applyFont="1" applyFill="1" applyBorder="1" applyAlignment="1">
      <alignment horizontal="right" wrapText="1"/>
    </xf>
    <xf numFmtId="1" fontId="0" fillId="16" borderId="43" xfId="0" applyNumberFormat="1" applyFont="1" applyFill="1" applyBorder="1" applyAlignment="1">
      <alignment horizontal="right" wrapText="1"/>
    </xf>
    <xf numFmtId="1" fontId="0" fillId="16" borderId="39" xfId="0" applyNumberFormat="1" applyFont="1" applyFill="1" applyBorder="1" applyAlignment="1">
      <alignment horizontal="left" vertical="top" wrapText="1"/>
    </xf>
    <xf numFmtId="1" fontId="0" fillId="16" borderId="43" xfId="0" applyNumberFormat="1" applyFont="1" applyFill="1" applyBorder="1" applyAlignment="1">
      <alignment horizontal="left" vertical="top" wrapText="1"/>
    </xf>
    <xf numFmtId="2" fontId="2" fillId="9" borderId="41" xfId="0" applyNumberFormat="1" applyFont="1" applyFill="1" applyBorder="1" applyAlignment="1">
      <alignment horizontal="center" vertical="center" wrapText="1"/>
    </xf>
    <xf numFmtId="2" fontId="2" fillId="9" borderId="42" xfId="0" applyNumberFormat="1" applyFont="1" applyFill="1" applyBorder="1" applyAlignment="1">
      <alignment horizontal="center" vertical="center" wrapText="1"/>
    </xf>
    <xf numFmtId="2" fontId="5" fillId="16" borderId="16" xfId="0" applyNumberFormat="1" applyFont="1" applyFill="1" applyBorder="1" applyAlignment="1">
      <alignment horizontal="left" vertical="center" wrapText="1"/>
    </xf>
    <xf numFmtId="2" fontId="5" fillId="16" borderId="17" xfId="0" applyNumberFormat="1" applyFont="1" applyFill="1" applyBorder="1" applyAlignment="1">
      <alignment horizontal="left" vertical="center" wrapText="1"/>
    </xf>
    <xf numFmtId="1" fontId="0" fillId="16" borderId="17" xfId="0" applyNumberFormat="1" applyFont="1" applyFill="1" applyBorder="1" applyAlignment="1">
      <alignment horizontal="left" vertical="center" wrapText="1"/>
    </xf>
    <xf numFmtId="2" fontId="4" fillId="2" borderId="37" xfId="0" applyNumberFormat="1" applyFont="1" applyFill="1" applyBorder="1" applyAlignment="1">
      <alignment horizontal="center" vertical="center" wrapText="1"/>
    </xf>
    <xf numFmtId="2" fontId="4" fillId="2" borderId="38" xfId="0" applyNumberFormat="1" applyFon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left" vertical="top" wrapText="1"/>
    </xf>
    <xf numFmtId="2" fontId="0" fillId="2" borderId="52" xfId="0" applyNumberFormat="1" applyFill="1" applyBorder="1" applyAlignment="1">
      <alignment horizontal="left" vertical="top" wrapText="1"/>
    </xf>
    <xf numFmtId="2" fontId="0" fillId="2" borderId="19" xfId="0" applyNumberFormat="1" applyFill="1" applyBorder="1" applyAlignment="1">
      <alignment horizontal="left" vertical="top" wrapText="1"/>
    </xf>
    <xf numFmtId="2" fontId="2" fillId="0" borderId="60" xfId="0" applyNumberFormat="1" applyFont="1" applyBorder="1" applyAlignment="1">
      <alignment horizontal="left" vertical="center" wrapText="1"/>
    </xf>
    <xf numFmtId="2" fontId="2" fillId="0" borderId="63" xfId="0" applyNumberFormat="1" applyFont="1" applyBorder="1" applyAlignment="1">
      <alignment horizontal="left" vertical="center" wrapText="1"/>
    </xf>
    <xf numFmtId="2" fontId="4" fillId="3" borderId="23" xfId="0" applyNumberFormat="1" applyFont="1" applyFill="1" applyBorder="1" applyAlignment="1">
      <alignment horizontal="right" vertical="center" wrapText="1"/>
    </xf>
    <xf numFmtId="2" fontId="4" fillId="3" borderId="12" xfId="0" applyNumberFormat="1" applyFont="1" applyFill="1" applyBorder="1" applyAlignment="1">
      <alignment horizontal="right" vertical="center" wrapText="1"/>
    </xf>
    <xf numFmtId="2" fontId="4" fillId="3" borderId="13" xfId="0" applyNumberFormat="1" applyFont="1" applyFill="1" applyBorder="1" applyAlignment="1">
      <alignment horizontal="right" vertical="center" wrapText="1"/>
    </xf>
    <xf numFmtId="2" fontId="4" fillId="3" borderId="61" xfId="0" applyNumberFormat="1" applyFont="1" applyFill="1" applyBorder="1" applyAlignment="1">
      <alignment horizontal="right" vertical="center" wrapText="1"/>
    </xf>
    <xf numFmtId="2" fontId="0" fillId="16" borderId="1" xfId="0" applyNumberFormat="1" applyFill="1" applyBorder="1" applyAlignment="1">
      <alignment horizontal="left" vertical="center" wrapText="1"/>
    </xf>
    <xf numFmtId="2" fontId="0" fillId="16" borderId="4" xfId="0" applyNumberFormat="1" applyFill="1" applyBorder="1" applyAlignment="1">
      <alignment horizontal="left" vertical="center" wrapText="1"/>
    </xf>
    <xf numFmtId="2" fontId="0" fillId="16" borderId="5" xfId="0" applyNumberFormat="1" applyFill="1" applyBorder="1" applyAlignment="1">
      <alignment horizontal="left" vertical="center" wrapText="1"/>
    </xf>
    <xf numFmtId="2" fontId="0" fillId="16" borderId="7" xfId="0" applyNumberFormat="1" applyFill="1" applyBorder="1" applyAlignment="1">
      <alignment horizontal="left" vertical="center" wrapText="1"/>
    </xf>
    <xf numFmtId="0" fontId="58" fillId="4" borderId="4" xfId="0" applyFont="1" applyFill="1" applyBorder="1" applyAlignment="1">
      <alignment horizontal="left"/>
    </xf>
    <xf numFmtId="0" fontId="58" fillId="4" borderId="26" xfId="0" applyFont="1" applyFill="1" applyBorder="1" applyAlignment="1">
      <alignment horizontal="left"/>
    </xf>
    <xf numFmtId="0" fontId="58" fillId="4" borderId="29" xfId="0" applyFont="1" applyFill="1" applyBorder="1" applyAlignment="1">
      <alignment horizontal="left"/>
    </xf>
    <xf numFmtId="0" fontId="53" fillId="4" borderId="1" xfId="0" applyFont="1" applyFill="1" applyBorder="1" applyAlignment="1">
      <alignment horizontal="center"/>
    </xf>
    <xf numFmtId="0" fontId="53" fillId="0" borderId="4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53" fillId="0" borderId="29" xfId="0" applyFont="1" applyBorder="1" applyAlignment="1">
      <alignment horizontal="center"/>
    </xf>
    <xf numFmtId="0" fontId="53" fillId="21" borderId="1" xfId="0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3" fillId="11" borderId="5" xfId="0" applyFont="1" applyFill="1" applyBorder="1" applyAlignment="1">
      <alignment horizontal="center"/>
    </xf>
    <xf numFmtId="0" fontId="53" fillId="11" borderId="6" xfId="0" applyFont="1" applyFill="1" applyBorder="1" applyAlignment="1">
      <alignment horizontal="center"/>
    </xf>
    <xf numFmtId="0" fontId="53" fillId="11" borderId="20" xfId="0" applyFont="1" applyFill="1" applyBorder="1" applyAlignment="1">
      <alignment horizontal="center"/>
    </xf>
    <xf numFmtId="0" fontId="53" fillId="21" borderId="5" xfId="0" applyFont="1" applyFill="1" applyBorder="1" applyAlignment="1">
      <alignment horizontal="center" vertical="center" wrapText="1"/>
    </xf>
    <xf numFmtId="0" fontId="53" fillId="21" borderId="6" xfId="0" applyFont="1" applyFill="1" applyBorder="1" applyAlignment="1">
      <alignment horizontal="center" vertical="center" wrapText="1"/>
    </xf>
    <xf numFmtId="0" fontId="53" fillId="21" borderId="20" xfId="0" applyFont="1" applyFill="1" applyBorder="1" applyAlignment="1">
      <alignment horizontal="center" vertical="center" wrapText="1"/>
    </xf>
    <xf numFmtId="0" fontId="53" fillId="19" borderId="1" xfId="0" applyFont="1" applyFill="1" applyBorder="1" applyAlignment="1">
      <alignment horizontal="center" vertical="center"/>
    </xf>
    <xf numFmtId="166" fontId="53" fillId="20" borderId="5" xfId="0" applyNumberFormat="1" applyFont="1" applyFill="1" applyBorder="1" applyAlignment="1">
      <alignment horizontal="center" vertical="center"/>
    </xf>
    <xf numFmtId="166" fontId="53" fillId="20" borderId="6" xfId="0" applyNumberFormat="1" applyFont="1" applyFill="1" applyBorder="1" applyAlignment="1">
      <alignment horizontal="center" vertical="center"/>
    </xf>
    <xf numFmtId="166" fontId="53" fillId="20" borderId="20" xfId="0" applyNumberFormat="1" applyFont="1" applyFill="1" applyBorder="1" applyAlignment="1">
      <alignment horizontal="center" vertical="center"/>
    </xf>
    <xf numFmtId="0" fontId="53" fillId="0" borderId="4" xfId="0" applyNumberFormat="1" applyFont="1" applyBorder="1" applyAlignment="1">
      <alignment horizontal="left"/>
    </xf>
    <xf numFmtId="0" fontId="53" fillId="0" borderId="29" xfId="0" applyNumberFormat="1" applyFont="1" applyBorder="1" applyAlignment="1">
      <alignment horizontal="left"/>
    </xf>
    <xf numFmtId="44" fontId="53" fillId="12" borderId="7" xfId="1" applyFont="1" applyFill="1" applyBorder="1" applyAlignment="1">
      <alignment horizontal="center" vertical="center" wrapText="1"/>
    </xf>
    <xf numFmtId="44" fontId="53" fillId="12" borderId="41" xfId="1" applyFont="1" applyFill="1" applyBorder="1" applyAlignment="1">
      <alignment horizontal="center" vertical="center" wrapText="1"/>
    </xf>
    <xf numFmtId="44" fontId="53" fillId="12" borderId="10" xfId="1" applyFont="1" applyFill="1" applyBorder="1" applyAlignment="1">
      <alignment horizontal="center" vertical="center" wrapText="1"/>
    </xf>
    <xf numFmtId="44" fontId="53" fillId="12" borderId="52" xfId="1" applyFont="1" applyFill="1" applyBorder="1" applyAlignment="1">
      <alignment horizontal="center" vertical="center" wrapText="1"/>
    </xf>
    <xf numFmtId="44" fontId="53" fillId="12" borderId="0" xfId="1" applyFont="1" applyFill="1" applyBorder="1" applyAlignment="1">
      <alignment horizontal="center" vertical="center" wrapText="1"/>
    </xf>
    <xf numFmtId="44" fontId="53" fillId="12" borderId="58" xfId="1" applyFont="1" applyFill="1" applyBorder="1" applyAlignment="1">
      <alignment horizontal="center" vertical="center" wrapText="1"/>
    </xf>
    <xf numFmtId="44" fontId="53" fillId="12" borderId="19" xfId="1" applyFont="1" applyFill="1" applyBorder="1" applyAlignment="1">
      <alignment horizontal="center" vertical="center" wrapText="1"/>
    </xf>
    <xf numFmtId="44" fontId="53" fillId="12" borderId="2" xfId="1" applyFont="1" applyFill="1" applyBorder="1" applyAlignment="1">
      <alignment horizontal="center" vertical="center" wrapText="1"/>
    </xf>
    <xf numFmtId="44" fontId="53" fillId="12" borderId="57" xfId="1" applyFont="1" applyFill="1" applyBorder="1" applyAlignment="1">
      <alignment horizontal="center" vertical="center" wrapText="1"/>
    </xf>
    <xf numFmtId="0" fontId="53" fillId="0" borderId="52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21" borderId="5" xfId="0" applyFont="1" applyFill="1" applyBorder="1" applyAlignment="1">
      <alignment horizontal="center" vertical="center"/>
    </xf>
    <xf numFmtId="0" fontId="53" fillId="21" borderId="6" xfId="0" applyFont="1" applyFill="1" applyBorder="1" applyAlignment="1">
      <alignment horizontal="center" vertical="center"/>
    </xf>
    <xf numFmtId="0" fontId="53" fillId="21" borderId="20" xfId="0" applyFont="1" applyFill="1" applyBorder="1" applyAlignment="1">
      <alignment horizontal="center" vertical="center"/>
    </xf>
    <xf numFmtId="0" fontId="59" fillId="21" borderId="5" xfId="0" applyFont="1" applyFill="1" applyBorder="1" applyAlignment="1">
      <alignment horizontal="center" vertical="center" wrapText="1"/>
    </xf>
    <xf numFmtId="0" fontId="59" fillId="21" borderId="6" xfId="0" applyFont="1" applyFill="1" applyBorder="1" applyAlignment="1">
      <alignment horizontal="center" vertical="center" wrapText="1"/>
    </xf>
    <xf numFmtId="0" fontId="59" fillId="21" borderId="20" xfId="0" applyFont="1" applyFill="1" applyBorder="1" applyAlignment="1">
      <alignment horizontal="center" vertical="center" wrapText="1"/>
    </xf>
    <xf numFmtId="0" fontId="53" fillId="4" borderId="4" xfId="0" applyFont="1" applyFill="1" applyBorder="1" applyAlignment="1">
      <alignment horizontal="center"/>
    </xf>
    <xf numFmtId="0" fontId="53" fillId="4" borderId="26" xfId="0" applyFont="1" applyFill="1" applyBorder="1" applyAlignment="1">
      <alignment horizontal="center"/>
    </xf>
    <xf numFmtId="0" fontId="53" fillId="4" borderId="29" xfId="0" applyFont="1" applyFill="1" applyBorder="1" applyAlignment="1">
      <alignment horizontal="center"/>
    </xf>
    <xf numFmtId="44" fontId="53" fillId="11" borderId="1" xfId="1" applyFont="1" applyFill="1" applyBorder="1" applyAlignment="1">
      <alignment horizontal="center"/>
    </xf>
    <xf numFmtId="0" fontId="53" fillId="0" borderId="1" xfId="0" applyNumberFormat="1" applyFont="1" applyBorder="1" applyAlignment="1">
      <alignment horizontal="left"/>
    </xf>
    <xf numFmtId="0" fontId="53" fillId="20" borderId="1" xfId="0" applyFont="1" applyFill="1" applyBorder="1" applyAlignment="1">
      <alignment horizontal="center" vertical="center" wrapText="1"/>
    </xf>
    <xf numFmtId="2" fontId="53" fillId="0" borderId="1" xfId="0" applyNumberFormat="1" applyFont="1" applyBorder="1" applyAlignment="1">
      <alignment horizontal="left"/>
    </xf>
    <xf numFmtId="0" fontId="53" fillId="0" borderId="1" xfId="0" applyFont="1" applyBorder="1" applyAlignment="1">
      <alignment horizontal="left"/>
    </xf>
    <xf numFmtId="0" fontId="55" fillId="22" borderId="1" xfId="0" applyFont="1" applyFill="1" applyBorder="1" applyAlignment="1">
      <alignment horizontal="center"/>
    </xf>
    <xf numFmtId="166" fontId="53" fillId="12" borderId="1" xfId="0" applyNumberFormat="1" applyFont="1" applyFill="1" applyBorder="1" applyAlignment="1">
      <alignment horizontal="center" vertical="center"/>
    </xf>
    <xf numFmtId="0" fontId="53" fillId="12" borderId="1" xfId="0" applyNumberFormat="1" applyFont="1" applyFill="1" applyBorder="1" applyAlignment="1">
      <alignment horizontal="center" vertical="center"/>
    </xf>
    <xf numFmtId="0" fontId="55" fillId="22" borderId="4" xfId="0" applyFont="1" applyFill="1" applyBorder="1" applyAlignment="1">
      <alignment horizontal="center"/>
    </xf>
    <xf numFmtId="0" fontId="55" fillId="22" borderId="26" xfId="0" applyFont="1" applyFill="1" applyBorder="1" applyAlignment="1">
      <alignment horizontal="center"/>
    </xf>
    <xf numFmtId="0" fontId="55" fillId="22" borderId="29" xfId="0" applyFont="1" applyFill="1" applyBorder="1" applyAlignment="1">
      <alignment horizontal="center"/>
    </xf>
    <xf numFmtId="0" fontId="58" fillId="4" borderId="1" xfId="0" applyFont="1" applyFill="1" applyBorder="1" applyAlignment="1">
      <alignment horizontal="center"/>
    </xf>
    <xf numFmtId="0" fontId="53" fillId="0" borderId="4" xfId="0" applyFont="1" applyBorder="1" applyAlignment="1">
      <alignment horizontal="right"/>
    </xf>
    <xf numFmtId="0" fontId="53" fillId="0" borderId="26" xfId="0" applyFont="1" applyBorder="1" applyAlignment="1">
      <alignment horizontal="right"/>
    </xf>
    <xf numFmtId="0" fontId="53" fillId="0" borderId="29" xfId="0" applyFont="1" applyBorder="1" applyAlignment="1">
      <alignment horizontal="right"/>
    </xf>
    <xf numFmtId="0" fontId="53" fillId="21" borderId="4" xfId="0" applyFont="1" applyFill="1" applyBorder="1" applyAlignment="1">
      <alignment horizontal="center" vertical="center" wrapText="1"/>
    </xf>
    <xf numFmtId="0" fontId="53" fillId="21" borderId="26" xfId="0" applyFont="1" applyFill="1" applyBorder="1" applyAlignment="1">
      <alignment horizontal="center" vertical="center" wrapText="1"/>
    </xf>
    <xf numFmtId="0" fontId="53" fillId="21" borderId="29" xfId="0" applyFont="1" applyFill="1" applyBorder="1" applyAlignment="1">
      <alignment horizontal="center" vertical="center" wrapText="1"/>
    </xf>
    <xf numFmtId="0" fontId="53" fillId="11" borderId="4" xfId="0" applyFont="1" applyFill="1" applyBorder="1" applyAlignment="1">
      <alignment horizontal="center" vertical="center"/>
    </xf>
    <xf numFmtId="0" fontId="53" fillId="11" borderId="26" xfId="0" applyFont="1" applyFill="1" applyBorder="1" applyAlignment="1">
      <alignment horizontal="center" vertical="center"/>
    </xf>
    <xf numFmtId="0" fontId="53" fillId="11" borderId="29" xfId="0" applyFont="1" applyFill="1" applyBorder="1" applyAlignment="1">
      <alignment horizontal="center" vertical="center"/>
    </xf>
    <xf numFmtId="0" fontId="53" fillId="21" borderId="1" xfId="0" applyFont="1" applyFill="1" applyBorder="1" applyAlignment="1">
      <alignment horizontal="center" vertical="center"/>
    </xf>
    <xf numFmtId="49" fontId="53" fillId="0" borderId="1" xfId="0" applyNumberFormat="1" applyFont="1" applyBorder="1" applyAlignment="1">
      <alignment horizontal="left"/>
    </xf>
    <xf numFmtId="166" fontId="53" fillId="19" borderId="1" xfId="0" applyNumberFormat="1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/>
    </xf>
    <xf numFmtId="0" fontId="53" fillId="4" borderId="41" xfId="0" applyFont="1" applyFill="1" applyBorder="1" applyAlignment="1">
      <alignment horizontal="center"/>
    </xf>
    <xf numFmtId="0" fontId="53" fillId="4" borderId="10" xfId="0" applyFont="1" applyFill="1" applyBorder="1" applyAlignment="1">
      <alignment horizontal="center"/>
    </xf>
    <xf numFmtId="0" fontId="53" fillId="15" borderId="56" xfId="0" applyFont="1" applyFill="1" applyBorder="1" applyAlignment="1">
      <alignment horizontal="left"/>
    </xf>
    <xf numFmtId="0" fontId="53" fillId="15" borderId="55" xfId="0" applyFont="1" applyFill="1" applyBorder="1" applyAlignment="1">
      <alignment horizontal="left"/>
    </xf>
    <xf numFmtId="0" fontId="53" fillId="0" borderId="0" xfId="0" applyFont="1" applyAlignment="1">
      <alignment horizontal="left" wrapText="1"/>
    </xf>
    <xf numFmtId="166" fontId="54" fillId="18" borderId="1" xfId="0" applyNumberFormat="1" applyFont="1" applyFill="1" applyBorder="1" applyAlignment="1">
      <alignment horizontal="center" vertical="center" wrapText="1"/>
    </xf>
    <xf numFmtId="0" fontId="54" fillId="18" borderId="1" xfId="0" applyNumberFormat="1" applyFont="1" applyFill="1" applyBorder="1" applyAlignment="1">
      <alignment horizontal="center" vertical="center" wrapText="1"/>
    </xf>
    <xf numFmtId="0" fontId="55" fillId="23" borderId="4" xfId="0" applyFont="1" applyFill="1" applyBorder="1" applyAlignment="1">
      <alignment horizontal="center"/>
    </xf>
    <xf numFmtId="0" fontId="55" fillId="23" borderId="26" xfId="0" applyFont="1" applyFill="1" applyBorder="1" applyAlignment="1">
      <alignment horizontal="center"/>
    </xf>
    <xf numFmtId="0" fontId="55" fillId="23" borderId="29" xfId="0" applyFon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 vertical="center" wrapText="1"/>
    </xf>
    <xf numFmtId="164" fontId="0" fillId="2" borderId="24" xfId="0" applyNumberForma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0" fontId="35" fillId="11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2" fillId="15" borderId="31" xfId="0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2" fillId="15" borderId="23" xfId="0" applyFont="1" applyFill="1" applyBorder="1" applyAlignment="1">
      <alignment horizontal="center" vertical="center" wrapText="1"/>
    </xf>
    <xf numFmtId="0" fontId="2" fillId="15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35" fillId="11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5" fillId="11" borderId="17" xfId="0" applyFont="1" applyFill="1" applyBorder="1" applyAlignment="1">
      <alignment horizontal="center" vertical="center" wrapText="1"/>
    </xf>
    <xf numFmtId="165" fontId="9" fillId="6" borderId="56" xfId="0" applyNumberFormat="1" applyFont="1" applyFill="1" applyBorder="1" applyAlignment="1">
      <alignment horizontal="center" vertical="center" wrapText="1" shrinkToFit="1"/>
    </xf>
    <xf numFmtId="165" fontId="9" fillId="6" borderId="55" xfId="0" applyNumberFormat="1" applyFont="1" applyFill="1" applyBorder="1" applyAlignment="1">
      <alignment horizontal="center" vertical="center" wrapText="1" shrinkToFit="1"/>
    </xf>
    <xf numFmtId="165" fontId="9" fillId="6" borderId="22" xfId="0" applyNumberFormat="1" applyFont="1" applyFill="1" applyBorder="1" applyAlignment="1">
      <alignment horizontal="center" vertical="center" wrapText="1" shrinkToFit="1"/>
    </xf>
    <xf numFmtId="165" fontId="9" fillId="6" borderId="23" xfId="0" applyNumberFormat="1" applyFont="1" applyFill="1" applyBorder="1" applyAlignment="1">
      <alignment horizontal="center" vertical="center" wrapText="1" shrinkToFit="1"/>
    </xf>
    <xf numFmtId="165" fontId="47" fillId="6" borderId="61" xfId="0" applyNumberFormat="1" applyFont="1" applyFill="1" applyBorder="1" applyAlignment="1">
      <alignment horizontal="center" vertical="center" wrapText="1" shrinkToFit="1"/>
    </xf>
    <xf numFmtId="165" fontId="47" fillId="6" borderId="22" xfId="0" applyNumberFormat="1" applyFont="1" applyFill="1" applyBorder="1" applyAlignment="1">
      <alignment horizontal="center" vertical="center" wrapText="1" shrinkToFit="1"/>
    </xf>
    <xf numFmtId="165" fontId="47" fillId="28" borderId="11" xfId="0" applyNumberFormat="1" applyFont="1" applyFill="1" applyBorder="1" applyAlignment="1">
      <alignment horizontal="center" vertical="center" wrapText="1" shrinkToFit="1"/>
    </xf>
    <xf numFmtId="165" fontId="47" fillId="28" borderId="12" xfId="0" applyNumberFormat="1" applyFont="1" applyFill="1" applyBorder="1" applyAlignment="1">
      <alignment horizontal="center" vertical="center" wrapText="1" shrinkToFit="1"/>
    </xf>
    <xf numFmtId="165" fontId="47" fillId="28" borderId="13" xfId="0" applyNumberFormat="1" applyFont="1" applyFill="1" applyBorder="1" applyAlignment="1">
      <alignment horizontal="center" vertical="center" wrapText="1" shrinkToFit="1"/>
    </xf>
    <xf numFmtId="165" fontId="47" fillId="28" borderId="16" xfId="0" applyNumberFormat="1" applyFont="1" applyFill="1" applyBorder="1" applyAlignment="1">
      <alignment horizontal="center" vertical="center" wrapText="1" shrinkToFit="1"/>
    </xf>
    <xf numFmtId="165" fontId="47" fillId="28" borderId="17" xfId="0" applyNumberFormat="1" applyFont="1" applyFill="1" applyBorder="1" applyAlignment="1">
      <alignment horizontal="center" vertical="center" wrapText="1" shrinkToFit="1"/>
    </xf>
    <xf numFmtId="165" fontId="47" fillId="28" borderId="18" xfId="0" applyNumberFormat="1" applyFont="1" applyFill="1" applyBorder="1" applyAlignment="1">
      <alignment horizontal="center" vertical="center" wrapText="1" shrinkToFit="1"/>
    </xf>
    <xf numFmtId="0" fontId="5" fillId="14" borderId="40" xfId="0" applyFont="1" applyFill="1" applyBorder="1" applyAlignment="1">
      <alignment horizontal="center" vertical="center" wrapText="1" shrinkToFit="1"/>
    </xf>
    <xf numFmtId="0" fontId="5" fillId="14" borderId="47" xfId="0" applyFont="1" applyFill="1" applyBorder="1" applyAlignment="1">
      <alignment horizontal="center" vertical="center" wrapText="1" shrinkToFit="1"/>
    </xf>
    <xf numFmtId="0" fontId="5" fillId="14" borderId="53" xfId="0" applyFont="1" applyFill="1" applyBorder="1" applyAlignment="1">
      <alignment horizontal="center" vertical="center" wrapText="1" shrinkToFit="1"/>
    </xf>
    <xf numFmtId="165" fontId="47" fillId="25" borderId="11" xfId="0" applyNumberFormat="1" applyFont="1" applyFill="1" applyBorder="1" applyAlignment="1">
      <alignment horizontal="center" vertical="center" wrapText="1" shrinkToFit="1"/>
    </xf>
    <xf numFmtId="165" fontId="47" fillId="25" borderId="12" xfId="0" applyNumberFormat="1" applyFont="1" applyFill="1" applyBorder="1" applyAlignment="1">
      <alignment horizontal="center" vertical="center" wrapText="1" shrinkToFit="1"/>
    </xf>
    <xf numFmtId="165" fontId="47" fillId="25" borderId="13" xfId="0" applyNumberFormat="1" applyFont="1" applyFill="1" applyBorder="1" applyAlignment="1">
      <alignment horizontal="center" vertical="center" wrapText="1" shrinkToFit="1"/>
    </xf>
    <xf numFmtId="165" fontId="47" fillId="25" borderId="16" xfId="0" applyNumberFormat="1" applyFont="1" applyFill="1" applyBorder="1" applyAlignment="1">
      <alignment horizontal="center" vertical="center" wrapText="1" shrinkToFit="1"/>
    </xf>
    <xf numFmtId="165" fontId="47" fillId="25" borderId="17" xfId="0" applyNumberFormat="1" applyFont="1" applyFill="1" applyBorder="1" applyAlignment="1">
      <alignment horizontal="center" vertical="center" wrapText="1" shrinkToFit="1"/>
    </xf>
    <xf numFmtId="165" fontId="47" fillId="25" borderId="18" xfId="0" applyNumberFormat="1" applyFont="1" applyFill="1" applyBorder="1" applyAlignment="1">
      <alignment horizontal="center" vertical="center" wrapText="1" shrinkToFit="1"/>
    </xf>
    <xf numFmtId="165" fontId="47" fillId="26" borderId="11" xfId="0" applyNumberFormat="1" applyFont="1" applyFill="1" applyBorder="1" applyAlignment="1">
      <alignment horizontal="center" vertical="center" wrapText="1" shrinkToFit="1"/>
    </xf>
    <xf numFmtId="165" fontId="47" fillId="26" borderId="12" xfId="0" applyNumberFormat="1" applyFont="1" applyFill="1" applyBorder="1" applyAlignment="1">
      <alignment horizontal="center" vertical="center" wrapText="1" shrinkToFit="1"/>
    </xf>
    <xf numFmtId="165" fontId="47" fillId="26" borderId="13" xfId="0" applyNumberFormat="1" applyFont="1" applyFill="1" applyBorder="1" applyAlignment="1">
      <alignment horizontal="center" vertical="center" wrapText="1" shrinkToFit="1"/>
    </xf>
    <xf numFmtId="165" fontId="47" fillId="26" borderId="16" xfId="0" applyNumberFormat="1" applyFont="1" applyFill="1" applyBorder="1" applyAlignment="1">
      <alignment horizontal="center" vertical="center" wrapText="1" shrinkToFit="1"/>
    </xf>
    <xf numFmtId="165" fontId="47" fillId="26" borderId="17" xfId="0" applyNumberFormat="1" applyFont="1" applyFill="1" applyBorder="1" applyAlignment="1">
      <alignment horizontal="center" vertical="center" wrapText="1" shrinkToFit="1"/>
    </xf>
    <xf numFmtId="165" fontId="47" fillId="26" borderId="18" xfId="0" applyNumberFormat="1" applyFont="1" applyFill="1" applyBorder="1" applyAlignment="1">
      <alignment horizontal="center" vertical="center" wrapText="1" shrinkToFit="1"/>
    </xf>
    <xf numFmtId="164" fontId="47" fillId="14" borderId="11" xfId="0" applyNumberFormat="1" applyFont="1" applyFill="1" applyBorder="1" applyAlignment="1">
      <alignment horizontal="center" vertical="center" wrapText="1" shrinkToFit="1"/>
    </xf>
    <xf numFmtId="164" fontId="47" fillId="14" borderId="12" xfId="0" applyNumberFormat="1" applyFont="1" applyFill="1" applyBorder="1" applyAlignment="1">
      <alignment horizontal="center" vertical="center" wrapText="1" shrinkToFit="1"/>
    </xf>
    <xf numFmtId="164" fontId="47" fillId="14" borderId="13" xfId="0" applyNumberFormat="1" applyFont="1" applyFill="1" applyBorder="1" applyAlignment="1">
      <alignment horizontal="center" vertical="center" wrapText="1" shrinkToFit="1"/>
    </xf>
    <xf numFmtId="164" fontId="47" fillId="14" borderId="16" xfId="0" applyNumberFormat="1" applyFont="1" applyFill="1" applyBorder="1" applyAlignment="1">
      <alignment horizontal="center" vertical="center" wrapText="1" shrinkToFit="1"/>
    </xf>
    <xf numFmtId="164" fontId="47" fillId="14" borderId="17" xfId="0" applyNumberFormat="1" applyFont="1" applyFill="1" applyBorder="1" applyAlignment="1">
      <alignment horizontal="center" vertical="center" wrapText="1" shrinkToFit="1"/>
    </xf>
    <xf numFmtId="164" fontId="47" fillId="14" borderId="18" xfId="0" applyNumberFormat="1" applyFont="1" applyFill="1" applyBorder="1" applyAlignment="1">
      <alignment horizontal="center" vertical="center" wrapText="1" shrinkToFit="1"/>
    </xf>
    <xf numFmtId="0" fontId="35" fillId="27" borderId="23" xfId="0" applyFont="1" applyFill="1" applyBorder="1" applyAlignment="1">
      <alignment horizontal="center" vertical="center" wrapText="1" shrinkToFit="1"/>
    </xf>
    <xf numFmtId="0" fontId="35" fillId="27" borderId="61" xfId="0" applyFont="1" applyFill="1" applyBorder="1" applyAlignment="1">
      <alignment horizontal="center" vertical="center" wrapText="1" shrinkToFit="1"/>
    </xf>
    <xf numFmtId="0" fontId="35" fillId="27" borderId="22" xfId="0" applyFont="1" applyFill="1" applyBorder="1" applyAlignment="1">
      <alignment horizontal="center" vertical="center" wrapText="1" shrinkToFit="1"/>
    </xf>
    <xf numFmtId="0" fontId="5" fillId="27" borderId="61" xfId="0" applyFont="1" applyFill="1" applyBorder="1" applyAlignment="1">
      <alignment horizontal="center" vertical="center" wrapText="1" shrinkToFit="1"/>
    </xf>
    <xf numFmtId="0" fontId="5" fillId="27" borderId="22" xfId="0" applyFont="1" applyFill="1" applyBorder="1" applyAlignment="1">
      <alignment horizontal="center" vertical="center" wrapText="1" shrinkToFit="1"/>
    </xf>
    <xf numFmtId="0" fontId="5" fillId="27" borderId="23" xfId="0" applyFont="1" applyFill="1" applyBorder="1" applyAlignment="1">
      <alignment horizontal="center" vertical="center" wrapText="1" shrinkToFit="1"/>
    </xf>
    <xf numFmtId="0" fontId="5" fillId="27" borderId="40" xfId="0" applyFont="1" applyFill="1" applyBorder="1" applyAlignment="1">
      <alignment horizontal="center" vertical="center" wrapText="1" shrinkToFit="1"/>
    </xf>
    <xf numFmtId="0" fontId="5" fillId="27" borderId="53" xfId="0" applyFont="1" applyFill="1" applyBorder="1" applyAlignment="1">
      <alignment horizontal="center" vertical="center" wrapText="1" shrinkToFit="1"/>
    </xf>
    <xf numFmtId="0" fontId="47" fillId="3" borderId="12" xfId="0" applyFont="1" applyFill="1" applyBorder="1" applyAlignment="1">
      <alignment horizontal="center" vertical="center" wrapText="1" shrinkToFit="1"/>
    </xf>
    <xf numFmtId="0" fontId="47" fillId="3" borderId="13" xfId="0" applyFont="1" applyFill="1" applyBorder="1" applyAlignment="1">
      <alignment horizontal="center" vertical="center" wrapText="1" shrinkToFit="1"/>
    </xf>
    <xf numFmtId="0" fontId="47" fillId="3" borderId="17" xfId="0" applyFont="1" applyFill="1" applyBorder="1" applyAlignment="1">
      <alignment horizontal="center" vertical="center" wrapText="1" shrinkToFit="1"/>
    </xf>
    <xf numFmtId="0" fontId="47" fillId="3" borderId="18" xfId="0" applyFont="1" applyFill="1" applyBorder="1" applyAlignment="1">
      <alignment horizontal="center" vertical="center" wrapText="1" shrinkToFit="1"/>
    </xf>
    <xf numFmtId="0" fontId="47" fillId="4" borderId="11" xfId="0" applyFont="1" applyFill="1" applyBorder="1" applyAlignment="1">
      <alignment horizontal="center" vertical="center" wrapText="1" shrinkToFit="1"/>
    </xf>
    <xf numFmtId="0" fontId="47" fillId="4" borderId="12" xfId="0" applyFont="1" applyFill="1" applyBorder="1" applyAlignment="1">
      <alignment horizontal="center" vertical="center" wrapText="1" shrinkToFit="1"/>
    </xf>
    <xf numFmtId="0" fontId="47" fillId="4" borderId="13" xfId="0" applyFont="1" applyFill="1" applyBorder="1" applyAlignment="1">
      <alignment horizontal="center" vertical="center" wrapText="1" shrinkToFit="1"/>
    </xf>
    <xf numFmtId="0" fontId="47" fillId="4" borderId="16" xfId="0" applyFont="1" applyFill="1" applyBorder="1" applyAlignment="1">
      <alignment horizontal="center" vertical="center" wrapText="1" shrinkToFit="1"/>
    </xf>
    <xf numFmtId="0" fontId="47" fillId="4" borderId="17" xfId="0" applyFont="1" applyFill="1" applyBorder="1" applyAlignment="1">
      <alignment horizontal="center" vertical="center" wrapText="1" shrinkToFit="1"/>
    </xf>
    <xf numFmtId="0" fontId="47" fillId="4" borderId="18" xfId="0" applyFont="1" applyFill="1" applyBorder="1" applyAlignment="1">
      <alignment horizontal="center" vertical="center" wrapText="1" shrinkToFit="1"/>
    </xf>
    <xf numFmtId="0" fontId="47" fillId="3" borderId="11" xfId="0" applyFont="1" applyFill="1" applyBorder="1" applyAlignment="1">
      <alignment horizontal="center" vertical="center" wrapText="1" shrinkToFit="1"/>
    </xf>
    <xf numFmtId="0" fontId="47" fillId="3" borderId="16" xfId="0" applyFont="1" applyFill="1" applyBorder="1" applyAlignment="1">
      <alignment horizontal="center" vertical="center" wrapText="1" shrinkToFit="1"/>
    </xf>
    <xf numFmtId="0" fontId="5" fillId="5" borderId="37" xfId="0" applyFont="1" applyFill="1" applyBorder="1" applyAlignment="1">
      <alignment horizontal="center" vertical="center" wrapText="1" shrinkToFit="1"/>
    </xf>
    <xf numFmtId="0" fontId="5" fillId="5" borderId="59" xfId="0" applyFont="1" applyFill="1" applyBorder="1" applyAlignment="1">
      <alignment horizontal="center" vertical="center" wrapText="1" shrinkToFit="1"/>
    </xf>
    <xf numFmtId="0" fontId="5" fillId="5" borderId="38" xfId="0" applyFont="1" applyFill="1" applyBorder="1" applyAlignment="1">
      <alignment horizontal="center" vertical="center" wrapText="1" shrinkToFit="1"/>
    </xf>
    <xf numFmtId="0" fontId="47" fillId="5" borderId="61" xfId="0" applyFont="1" applyFill="1" applyBorder="1" applyAlignment="1">
      <alignment horizontal="center" vertical="center" wrapText="1" shrinkToFit="1"/>
    </xf>
    <xf numFmtId="164" fontId="47" fillId="4" borderId="11" xfId="0" applyNumberFormat="1" applyFont="1" applyFill="1" applyBorder="1" applyAlignment="1">
      <alignment horizontal="center" vertical="center" wrapText="1" shrinkToFit="1"/>
    </xf>
    <xf numFmtId="164" fontId="47" fillId="4" borderId="12" xfId="0" applyNumberFormat="1" applyFont="1" applyFill="1" applyBorder="1" applyAlignment="1">
      <alignment horizontal="center" vertical="center" wrapText="1" shrinkToFit="1"/>
    </xf>
    <xf numFmtId="164" fontId="47" fillId="4" borderId="13" xfId="0" applyNumberFormat="1" applyFont="1" applyFill="1" applyBorder="1" applyAlignment="1">
      <alignment horizontal="center" vertical="center" wrapText="1" shrinkToFit="1"/>
    </xf>
    <xf numFmtId="164" fontId="47" fillId="4" borderId="16" xfId="0" applyNumberFormat="1" applyFont="1" applyFill="1" applyBorder="1" applyAlignment="1">
      <alignment horizontal="center" vertical="center" wrapText="1" shrinkToFit="1"/>
    </xf>
    <xf numFmtId="164" fontId="47" fillId="4" borderId="17" xfId="0" applyNumberFormat="1" applyFont="1" applyFill="1" applyBorder="1" applyAlignment="1">
      <alignment horizontal="center" vertical="center" wrapText="1" shrinkToFit="1"/>
    </xf>
    <xf numFmtId="164" fontId="47" fillId="4" borderId="18" xfId="0" applyNumberFormat="1" applyFont="1" applyFill="1" applyBorder="1" applyAlignment="1">
      <alignment horizontal="center" vertical="center" wrapText="1" shrinkToFit="1"/>
    </xf>
    <xf numFmtId="165" fontId="47" fillId="6" borderId="11" xfId="0" applyNumberFormat="1" applyFont="1" applyFill="1" applyBorder="1" applyAlignment="1">
      <alignment horizontal="center" vertical="center" wrapText="1" shrinkToFit="1"/>
    </xf>
    <xf numFmtId="165" fontId="47" fillId="6" borderId="12" xfId="0" applyNumberFormat="1" applyFont="1" applyFill="1" applyBorder="1" applyAlignment="1">
      <alignment horizontal="center" vertical="center" wrapText="1" shrinkToFit="1"/>
    </xf>
    <xf numFmtId="165" fontId="47" fillId="6" borderId="13" xfId="0" applyNumberFormat="1" applyFont="1" applyFill="1" applyBorder="1" applyAlignment="1">
      <alignment horizontal="center" vertical="center" wrapText="1" shrinkToFit="1"/>
    </xf>
    <xf numFmtId="165" fontId="47" fillId="6" borderId="16" xfId="0" applyNumberFormat="1" applyFont="1" applyFill="1" applyBorder="1" applyAlignment="1">
      <alignment horizontal="center" vertical="center" wrapText="1" shrinkToFit="1"/>
    </xf>
    <xf numFmtId="165" fontId="47" fillId="6" borderId="17" xfId="0" applyNumberFormat="1" applyFont="1" applyFill="1" applyBorder="1" applyAlignment="1">
      <alignment horizontal="center" vertical="center" wrapText="1" shrinkToFit="1"/>
    </xf>
    <xf numFmtId="165" fontId="47" fillId="6" borderId="18" xfId="0" applyNumberFormat="1" applyFont="1" applyFill="1" applyBorder="1" applyAlignment="1">
      <alignment horizontal="center" vertical="center" wrapText="1" shrinkToFit="1"/>
    </xf>
    <xf numFmtId="0" fontId="5" fillId="5" borderId="13" xfId="0" applyFont="1" applyFill="1" applyBorder="1" applyAlignment="1">
      <alignment horizontal="center" vertical="center" wrapText="1" shrinkToFit="1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11" xfId="0" applyFont="1" applyFill="1" applyBorder="1" applyAlignment="1">
      <alignment horizontal="center" vertical="center" wrapText="1" shrinkToFit="1"/>
    </xf>
    <xf numFmtId="0" fontId="5" fillId="5" borderId="36" xfId="0" applyFont="1" applyFill="1" applyBorder="1" applyAlignment="1">
      <alignment horizontal="center" vertical="center" wrapText="1" shrinkToFi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2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DB69"/>
      <color rgb="FFFAC9FB"/>
      <color rgb="FFED59F1"/>
      <color rgb="FFFCE3FD"/>
      <color rgb="FFF59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3429000</xdr:colOff>
      <xdr:row>0</xdr:row>
      <xdr:rowOff>0</xdr:rowOff>
    </xdr:from>
    <xdr:ext cx="1314438" cy="1322917"/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1667" y="0"/>
          <a:ext cx="1314438" cy="1322917"/>
        </a:xfrm>
        <a:prstGeom prst="rect">
          <a:avLst/>
        </a:prstGeom>
      </xdr:spPr>
    </xdr:pic>
    <xdr:clientData/>
  </xdr:oneCellAnchor>
  <xdr:twoCellAnchor>
    <xdr:from>
      <xdr:col>4</xdr:col>
      <xdr:colOff>7938</xdr:colOff>
      <xdr:row>26</xdr:row>
      <xdr:rowOff>254000</xdr:rowOff>
    </xdr:from>
    <xdr:to>
      <xdr:col>6</xdr:col>
      <xdr:colOff>165100</xdr:colOff>
      <xdr:row>28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794038" y="9550400"/>
          <a:ext cx="1681162" cy="863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889000</xdr:colOff>
      <xdr:row>111</xdr:row>
      <xdr:rowOff>158978</xdr:rowOff>
    </xdr:from>
    <xdr:to>
      <xdr:col>6</xdr:col>
      <xdr:colOff>585788</xdr:colOff>
      <xdr:row>112</xdr:row>
      <xdr:rowOff>457201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2415500" y="51613028"/>
          <a:ext cx="2135188" cy="774473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724958</xdr:colOff>
      <xdr:row>82</xdr:row>
      <xdr:rowOff>206375</xdr:rowOff>
    </xdr:from>
    <xdr:to>
      <xdr:col>7</xdr:col>
      <xdr:colOff>481542</xdr:colOff>
      <xdr:row>83</xdr:row>
      <xdr:rowOff>235480</xdr:rowOff>
    </xdr:to>
    <xdr:sp macro="" textlink="">
      <xdr:nvSpPr>
        <xdr:cNvPr id="23" name="Légende encadrée 2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2251458" y="32162750"/>
          <a:ext cx="2931584" cy="521230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746125</xdr:colOff>
      <xdr:row>72</xdr:row>
      <xdr:rowOff>142875</xdr:rowOff>
    </xdr:from>
    <xdr:to>
      <xdr:col>7</xdr:col>
      <xdr:colOff>502709</xdr:colOff>
      <xdr:row>73</xdr:row>
      <xdr:rowOff>272522</xdr:rowOff>
    </xdr:to>
    <xdr:sp macro="" textlink="">
      <xdr:nvSpPr>
        <xdr:cNvPr id="26" name="Légende encadrée 2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2272625" y="28178125"/>
          <a:ext cx="2931584" cy="526522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752173</xdr:colOff>
      <xdr:row>69</xdr:row>
      <xdr:rowOff>328084</xdr:rowOff>
    </xdr:from>
    <xdr:to>
      <xdr:col>7</xdr:col>
      <xdr:colOff>508757</xdr:colOff>
      <xdr:row>70</xdr:row>
      <xdr:rowOff>214314</xdr:rowOff>
    </xdr:to>
    <xdr:sp macro="" textlink="">
      <xdr:nvSpPr>
        <xdr:cNvPr id="27" name="Légende encadrée 2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2278673" y="26886959"/>
          <a:ext cx="2931584" cy="489480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768350</xdr:colOff>
      <xdr:row>98</xdr:row>
      <xdr:rowOff>111124</xdr:rowOff>
    </xdr:from>
    <xdr:to>
      <xdr:col>7</xdr:col>
      <xdr:colOff>524934</xdr:colOff>
      <xdr:row>99</xdr:row>
      <xdr:rowOff>130174</xdr:rowOff>
    </xdr:to>
    <xdr:sp macro="" textlink="">
      <xdr:nvSpPr>
        <xdr:cNvPr id="28" name="Légende encadrée 2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294850" y="38909624"/>
          <a:ext cx="2931584" cy="542925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740833</xdr:colOff>
      <xdr:row>106</xdr:row>
      <xdr:rowOff>254000</xdr:rowOff>
    </xdr:from>
    <xdr:to>
      <xdr:col>7</xdr:col>
      <xdr:colOff>497417</xdr:colOff>
      <xdr:row>107</xdr:row>
      <xdr:rowOff>152930</xdr:rowOff>
    </xdr:to>
    <xdr:sp macro="" textlink="">
      <xdr:nvSpPr>
        <xdr:cNvPr id="29" name="Légende encadrée 2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2267333" y="42275125"/>
          <a:ext cx="2931584" cy="502180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751417</xdr:colOff>
      <xdr:row>58</xdr:row>
      <xdr:rowOff>317500</xdr:rowOff>
    </xdr:from>
    <xdr:to>
      <xdr:col>7</xdr:col>
      <xdr:colOff>508001</xdr:colOff>
      <xdr:row>59</xdr:row>
      <xdr:rowOff>224896</xdr:rowOff>
    </xdr:to>
    <xdr:sp macro="" textlink="">
      <xdr:nvSpPr>
        <xdr:cNvPr id="30" name="Légende encadrée 2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2277917" y="22907625"/>
          <a:ext cx="2931584" cy="447146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759885</xdr:colOff>
      <xdr:row>32</xdr:row>
      <xdr:rowOff>357716</xdr:rowOff>
    </xdr:from>
    <xdr:to>
      <xdr:col>7</xdr:col>
      <xdr:colOff>516469</xdr:colOff>
      <xdr:row>33</xdr:row>
      <xdr:rowOff>243946</xdr:rowOff>
    </xdr:to>
    <xdr:sp macro="" textlink="">
      <xdr:nvSpPr>
        <xdr:cNvPr id="32" name="Légende encadrée 2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454968" y="11745383"/>
          <a:ext cx="3079751" cy="500063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753138</xdr:colOff>
      <xdr:row>25</xdr:row>
      <xdr:rowOff>295276</xdr:rowOff>
    </xdr:from>
    <xdr:to>
      <xdr:col>7</xdr:col>
      <xdr:colOff>509722</xdr:colOff>
      <xdr:row>26</xdr:row>
      <xdr:rowOff>207170</xdr:rowOff>
    </xdr:to>
    <xdr:sp macro="" textlink="">
      <xdr:nvSpPr>
        <xdr:cNvPr id="34" name="Légende encadrée 2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2279638" y="8566151"/>
          <a:ext cx="2931584" cy="515144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1082675</xdr:colOff>
      <xdr:row>5</xdr:row>
      <xdr:rowOff>115359</xdr:rowOff>
    </xdr:from>
    <xdr:to>
      <xdr:col>1</xdr:col>
      <xdr:colOff>8374590</xdr:colOff>
      <xdr:row>30</xdr:row>
      <xdr:rowOff>371175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368425" y="1391709"/>
          <a:ext cx="7291915" cy="99903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3200" b="1"/>
            <a:t>Guide pour remplir les formulaires</a:t>
          </a:r>
        </a:p>
        <a:p>
          <a:pPr algn="ctr"/>
          <a:endParaRPr lang="fr-FR" sz="3200" b="1"/>
        </a:p>
        <a:p>
          <a:pPr algn="l"/>
          <a:r>
            <a:rPr lang="fr-FR" sz="2000" b="1"/>
            <a:t>1.</a:t>
          </a:r>
          <a:r>
            <a:rPr lang="fr-FR" sz="2000" b="1" baseline="0"/>
            <a:t> Saisir les données</a:t>
          </a:r>
        </a:p>
        <a:p>
          <a:pPr algn="l"/>
          <a:endParaRPr lang="fr-FR" sz="2000" b="1" baseline="0"/>
        </a:p>
        <a:p>
          <a:pPr algn="l"/>
          <a:r>
            <a:rPr lang="fr-FR" sz="2000" b="0" u="none" baseline="0"/>
            <a:t>	- </a:t>
          </a:r>
          <a:r>
            <a:rPr lang="fr-FR" sz="2000" b="0" u="sng" baseline="0"/>
            <a:t>Seules les cellules grises sont à compléter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Appuyez sur *Entrée* une fois que vous avez terminé de 	remplir la cellule et pour passer à la suivante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Pour aller à la ligne dans une même cellule, cliquez sur</a:t>
          </a:r>
        </a:p>
        <a:p>
          <a:pPr algn="l"/>
          <a:r>
            <a:rPr lang="fr-FR" sz="2000" b="0" baseline="0"/>
            <a:t>               *</a:t>
          </a:r>
          <a:r>
            <a:rPr lang="fr-FR" sz="2000" b="1" baseline="0"/>
            <a:t>ALT* </a:t>
          </a:r>
          <a:r>
            <a:rPr lang="fr-FR" sz="2000" b="1" u="sng" baseline="0"/>
            <a:t>et</a:t>
          </a:r>
          <a:r>
            <a:rPr lang="fr-FR" sz="2000" b="1" baseline="0"/>
            <a:t> *Entrée* simultanément</a:t>
          </a:r>
        </a:p>
        <a:p>
          <a:pPr algn="l"/>
          <a:endParaRPr lang="fr-FR" sz="2000" b="0" baseline="0"/>
        </a:p>
        <a:p>
          <a:pPr algn="l"/>
          <a:r>
            <a:rPr lang="fr-FR" sz="2000" b="1"/>
            <a:t>2.</a:t>
          </a:r>
          <a:r>
            <a:rPr lang="fr-FR" sz="2000" b="1" baseline="0"/>
            <a:t> Utilisation des listes déroulantes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Si une cellule contient un bulle indiquant </a:t>
          </a:r>
          <a:r>
            <a:rPr lang="fr-FR" sz="2000" b="1" baseline="0"/>
            <a:t>"Réponse à 	sélectionner", </a:t>
          </a:r>
          <a:r>
            <a:rPr lang="fr-FR" sz="2000" b="0" baseline="0"/>
            <a:t>il s'agit d'une liste déroulante. Cliquez sur 	la flèche en bas à droite de la cellule pour voir les options 	disponibles et sélectionnez celle souhaitée.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3</a:t>
          </a:r>
          <a:r>
            <a:rPr lang="fr-FR" sz="2000" b="0" baseline="0"/>
            <a:t>. </a:t>
          </a:r>
          <a:r>
            <a:rPr lang="fr-FR" sz="2000" b="1" baseline="0"/>
            <a:t>Formules et calculs automatiques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Le formulaire inclut des formules de calculs, certaines 	cellules sont donc vérouillées, vous ne pourrez pas les 	modifier.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4. Sauvegarde régulière ! 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Enregistrez votre formulaire régulièrement.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>
              <a:solidFill>
                <a:sysClr val="windowText" lastClr="000000"/>
              </a:solidFill>
            </a:rPr>
            <a:t>Note : Si besoin vous pouvez zoomer le document en utilisant l'option en bas à droite pour une meilleure visibilité.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1730375</xdr:colOff>
      <xdr:row>5</xdr:row>
      <xdr:rowOff>153459</xdr:rowOff>
    </xdr:from>
    <xdr:to>
      <xdr:col>1</xdr:col>
      <xdr:colOff>9022290</xdr:colOff>
      <xdr:row>31</xdr:row>
      <xdr:rowOff>409275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9B3D3C9C-9E19-4A7B-ABC5-6CAED71DEDC1}"/>
            </a:ext>
          </a:extLst>
        </xdr:cNvPr>
        <xdr:cNvSpPr txBox="1"/>
      </xdr:nvSpPr>
      <xdr:spPr>
        <a:xfrm>
          <a:off x="2016125" y="1382184"/>
          <a:ext cx="7291915" cy="101618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3200" b="1"/>
            <a:t>Guide pour remplir les formulaires</a:t>
          </a:r>
        </a:p>
        <a:p>
          <a:pPr algn="ctr"/>
          <a:endParaRPr lang="fr-FR" sz="3200" b="1"/>
        </a:p>
        <a:p>
          <a:pPr algn="l"/>
          <a:r>
            <a:rPr lang="fr-FR" sz="2000" b="1"/>
            <a:t>1.</a:t>
          </a:r>
          <a:r>
            <a:rPr lang="fr-FR" sz="2000" b="1" baseline="0"/>
            <a:t> Saisir les données</a:t>
          </a:r>
        </a:p>
        <a:p>
          <a:pPr algn="l"/>
          <a:endParaRPr lang="fr-FR" sz="2000" b="1" baseline="0"/>
        </a:p>
        <a:p>
          <a:pPr algn="l"/>
          <a:r>
            <a:rPr lang="fr-FR" sz="2000" b="0" u="none" baseline="0"/>
            <a:t>	- </a:t>
          </a:r>
          <a:r>
            <a:rPr lang="fr-FR" sz="2000" b="0" u="sng" baseline="0"/>
            <a:t>Seules les cellules grises sont à compléter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Appuyez sur *Entrée* une fois que vous avez terminé de 	remplir la cellule et pour passer à la suivante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Pour aller à la ligne dans une même cellule, cliquez sur</a:t>
          </a:r>
        </a:p>
        <a:p>
          <a:pPr algn="l"/>
          <a:r>
            <a:rPr lang="fr-FR" sz="2000" b="0" baseline="0"/>
            <a:t>               *</a:t>
          </a:r>
          <a:r>
            <a:rPr lang="fr-FR" sz="2000" b="1" baseline="0"/>
            <a:t>ALT* </a:t>
          </a:r>
          <a:r>
            <a:rPr lang="fr-FR" sz="2000" b="1" u="sng" baseline="0"/>
            <a:t>et</a:t>
          </a:r>
          <a:r>
            <a:rPr lang="fr-FR" sz="2000" b="1" baseline="0"/>
            <a:t> *Entrée* simultanément</a:t>
          </a:r>
        </a:p>
        <a:p>
          <a:pPr algn="l"/>
          <a:endParaRPr lang="fr-FR" sz="2000" b="0" baseline="0"/>
        </a:p>
        <a:p>
          <a:pPr algn="l"/>
          <a:r>
            <a:rPr lang="fr-FR" sz="2000" b="1"/>
            <a:t>2.</a:t>
          </a:r>
          <a:r>
            <a:rPr lang="fr-FR" sz="2000" b="1" baseline="0"/>
            <a:t> Utilisation des listes déroulantes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Si une cellule contient un bulle indiquant </a:t>
          </a:r>
          <a:r>
            <a:rPr lang="fr-FR" sz="2000" b="1" baseline="0"/>
            <a:t>"Réponse à 	sélectionner", </a:t>
          </a:r>
          <a:r>
            <a:rPr lang="fr-FR" sz="2000" b="0" baseline="0"/>
            <a:t>il s'agit d'une liste déroulante. Cliquez sur 	la flèche en bas à droite de la cellule pour voir les options 	disponibles et sélectionnez celle souhaitée.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3</a:t>
          </a:r>
          <a:r>
            <a:rPr lang="fr-FR" sz="2000" b="0" baseline="0"/>
            <a:t>. </a:t>
          </a:r>
          <a:r>
            <a:rPr lang="fr-FR" sz="2000" b="1" baseline="0"/>
            <a:t>Formules et calculs automatiques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Le formulaire inclut des formules de calculs, certaines 	cellules sont donc vérouillées, vous ne pourrez pas les 	modifier.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4. Sauvegarde régulière ! 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Enregistrez votre formulaire régulièrement.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>
              <a:solidFill>
                <a:sysClr val="windowText" lastClr="000000"/>
              </a:solidFill>
            </a:rPr>
            <a:t>Note : Si besoin vous pouvez zoomer le document en utilisant l'option en bas à droite pour une meilleure visibilité.</a:t>
          </a:r>
        </a:p>
      </xdr:txBody>
    </xdr:sp>
    <xdr:clientData/>
  </xdr:twoCellAnchor>
  <xdr:oneCellAnchor>
    <xdr:from>
      <xdr:col>3</xdr:col>
      <xdr:colOff>3429000</xdr:colOff>
      <xdr:row>0</xdr:row>
      <xdr:rowOff>0</xdr:rowOff>
    </xdr:from>
    <xdr:ext cx="1314438" cy="1322917"/>
    <xdr:pic>
      <xdr:nvPicPr>
        <xdr:cNvPr id="16" name="Image 15">
          <a:extLst>
            <a:ext uri="{FF2B5EF4-FFF2-40B4-BE49-F238E27FC236}">
              <a16:creationId xmlns:a16="http://schemas.microsoft.com/office/drawing/2014/main" id="{DBBF5D01-B70B-4669-BA1F-6D51F8499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57900" y="0"/>
          <a:ext cx="1314438" cy="1322917"/>
        </a:xfrm>
        <a:prstGeom prst="rect">
          <a:avLst/>
        </a:prstGeom>
      </xdr:spPr>
    </xdr:pic>
    <xdr:clientData/>
  </xdr:oneCellAnchor>
  <xdr:twoCellAnchor>
    <xdr:from>
      <xdr:col>4</xdr:col>
      <xdr:colOff>617538</xdr:colOff>
      <xdr:row>28</xdr:row>
      <xdr:rowOff>177800</xdr:rowOff>
    </xdr:from>
    <xdr:to>
      <xdr:col>7</xdr:col>
      <xdr:colOff>146050</xdr:colOff>
      <xdr:row>30</xdr:row>
      <xdr:rowOff>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6BD4EE5A-C297-41E1-8794-C31C529E6F9D}"/>
            </a:ext>
          </a:extLst>
        </xdr:cNvPr>
        <xdr:cNvSpPr txBox="1"/>
      </xdr:nvSpPr>
      <xdr:spPr>
        <a:xfrm>
          <a:off x="23915688" y="10293350"/>
          <a:ext cx="4672012" cy="736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6</xdr:col>
      <xdr:colOff>35379</xdr:colOff>
      <xdr:row>39</xdr:row>
      <xdr:rowOff>307522</xdr:rowOff>
    </xdr:from>
    <xdr:to>
      <xdr:col>6</xdr:col>
      <xdr:colOff>2948820</xdr:colOff>
      <xdr:row>40</xdr:row>
      <xdr:rowOff>193750</xdr:rowOff>
    </xdr:to>
    <xdr:sp macro="" textlink="">
      <xdr:nvSpPr>
        <xdr:cNvPr id="21" name="Légende encadrée 2 32">
          <a:extLst>
            <a:ext uri="{FF2B5EF4-FFF2-40B4-BE49-F238E27FC236}">
              <a16:creationId xmlns:a16="http://schemas.microsoft.com/office/drawing/2014/main" id="{35C94F07-0499-4FE8-9B74-F10A8EB3397E}"/>
            </a:ext>
          </a:extLst>
        </xdr:cNvPr>
        <xdr:cNvSpPr/>
      </xdr:nvSpPr>
      <xdr:spPr>
        <a:xfrm>
          <a:off x="49994004" y="15061747"/>
          <a:ext cx="2913441" cy="495828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246945</xdr:colOff>
      <xdr:row>3</xdr:row>
      <xdr:rowOff>70554</xdr:rowOff>
    </xdr:from>
    <xdr:to>
      <xdr:col>9</xdr:col>
      <xdr:colOff>345724</xdr:colOff>
      <xdr:row>4</xdr:row>
      <xdr:rowOff>21166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606E8EFB-5C5B-4552-B223-9CBCECF0A2C2}"/>
            </a:ext>
          </a:extLst>
        </xdr:cNvPr>
        <xdr:cNvCxnSpPr/>
      </xdr:nvCxnSpPr>
      <xdr:spPr>
        <a:xfrm flipH="1">
          <a:off x="6806495" y="603954"/>
          <a:ext cx="98779" cy="1284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1082322</xdr:colOff>
      <xdr:row>10</xdr:row>
      <xdr:rowOff>148167</xdr:rowOff>
    </xdr:from>
    <xdr:to>
      <xdr:col>17</xdr:col>
      <xdr:colOff>482600</xdr:colOff>
      <xdr:row>15</xdr:row>
      <xdr:rowOff>162278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20D3EB71-BAA0-45EC-928C-E02191A16231}"/>
            </a:ext>
          </a:extLst>
        </xdr:cNvPr>
        <xdr:cNvCxnSpPr/>
      </xdr:nvCxnSpPr>
      <xdr:spPr>
        <a:xfrm flipH="1">
          <a:off x="15668272" y="1932517"/>
          <a:ext cx="549628" cy="9094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591883</xdr:colOff>
      <xdr:row>38</xdr:row>
      <xdr:rowOff>98777</xdr:rowOff>
    </xdr:from>
    <xdr:to>
      <xdr:col>10</xdr:col>
      <xdr:colOff>690662</xdr:colOff>
      <xdr:row>39</xdr:row>
      <xdr:rowOff>49389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BED484CE-98EC-4B80-BFF3-1232F6ADCC2A}"/>
            </a:ext>
          </a:extLst>
        </xdr:cNvPr>
        <xdr:cNvCxnSpPr/>
      </xdr:nvCxnSpPr>
      <xdr:spPr>
        <a:xfrm flipH="1">
          <a:off x="8935783" y="6880577"/>
          <a:ext cx="98779" cy="1284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649111</xdr:colOff>
      <xdr:row>2</xdr:row>
      <xdr:rowOff>148166</xdr:rowOff>
    </xdr:from>
    <xdr:to>
      <xdr:col>14</xdr:col>
      <xdr:colOff>105833</xdr:colOff>
      <xdr:row>4</xdr:row>
      <xdr:rowOff>63500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7109CFEA-5764-41ED-B086-F26B18E8B590}"/>
            </a:ext>
          </a:extLst>
        </xdr:cNvPr>
        <xdr:cNvCxnSpPr/>
      </xdr:nvCxnSpPr>
      <xdr:spPr>
        <a:xfrm>
          <a:off x="11774311" y="503766"/>
          <a:ext cx="307622" cy="2709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CA/SPECTACLE/COMMUN/6-%20AIDES%20AUX%20PROJETS/2025/SESSION%202/1.DOCUMENTS%20PARIS.FR/Document%20Paris.fr%20-%20VDEF/Soutien%20&#224;%20la%20cr&#233;ation/Soutien%20&#224;%20la%20R&#233;sidence%20Labo/Matrice%20budg&#233;taire%20LABO%20AAP2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PECTACLE/COMMUN/6-%20AIDES%20AUX%20PROJETS/2024/SESSION%202/2024%20Tableau%20de%20suivi%20AA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E"/>
      <sheetName val="Outil de chiffrage"/>
      <sheetName val="montants ref 2025"/>
    </sheetNames>
    <sheetDataSet>
      <sheetData sheetId="0" refreshError="1">
        <row r="13">
          <cell r="D13"/>
        </row>
        <row r="32">
          <cell r="D32">
            <v>0</v>
          </cell>
        </row>
        <row r="38">
          <cell r="D3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AAP2"/>
      <sheetName val="Feuil2"/>
      <sheetName val="STATS"/>
      <sheetName val="récap dossier"/>
      <sheetName val="lieux"/>
      <sheetName val="2023-2024"/>
      <sheetName val="récap"/>
      <sheetName val="RECAP CAB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2:AH170"/>
  <sheetViews>
    <sheetView showGridLines="0" tabSelected="1" zoomScale="60" zoomScaleNormal="60" workbookViewId="0">
      <selection activeCell="B16" sqref="B16"/>
    </sheetView>
  </sheetViews>
  <sheetFormatPr baseColWidth="10" defaultColWidth="10.85546875" defaultRowHeight="21.75" x14ac:dyDescent="0.25"/>
  <cols>
    <col min="1" max="1" width="4.28515625" style="32" customWidth="1"/>
    <col min="2" max="2" width="193" style="387" customWidth="1"/>
    <col min="3" max="3" width="115.7109375" style="38" customWidth="1"/>
    <col min="4" max="4" width="9.7109375" style="34" customWidth="1"/>
    <col min="5" max="5" width="25.7109375" style="32" customWidth="1"/>
    <col min="6" max="23" width="10.85546875" style="32"/>
    <col min="24" max="24" width="67" style="32" customWidth="1"/>
    <col min="25" max="25" width="118.140625" style="32" customWidth="1"/>
    <col min="26" max="26" width="9.42578125" style="32" customWidth="1"/>
    <col min="27" max="27" width="10.85546875" style="32"/>
    <col min="28" max="28" width="56.85546875" style="32" customWidth="1"/>
    <col min="29" max="29" width="10.85546875" style="32"/>
    <col min="30" max="30" width="10.85546875" style="32" customWidth="1"/>
    <col min="31" max="16384" width="10.85546875" style="32"/>
  </cols>
  <sheetData>
    <row r="2" spans="2:34" ht="18.75" x14ac:dyDescent="0.25">
      <c r="B2" s="386"/>
      <c r="C2" s="32"/>
      <c r="D2" s="32"/>
      <c r="X2" s="43"/>
    </row>
    <row r="3" spans="2:34" ht="18.75" x14ac:dyDescent="0.25">
      <c r="B3" s="386"/>
      <c r="C3" s="32"/>
      <c r="D3" s="32"/>
      <c r="X3" s="43"/>
      <c r="AH3" s="43"/>
    </row>
    <row r="4" spans="2:34" ht="18.75" x14ac:dyDescent="0.25">
      <c r="B4" s="386"/>
      <c r="D4" s="32"/>
      <c r="X4" s="43"/>
      <c r="AH4" s="43"/>
    </row>
    <row r="5" spans="2:34" ht="18.75" x14ac:dyDescent="0.25">
      <c r="B5" s="386"/>
      <c r="D5" s="32"/>
      <c r="X5" s="43"/>
      <c r="AH5" s="43"/>
    </row>
    <row r="6" spans="2:34" ht="18.75" x14ac:dyDescent="0.25">
      <c r="B6" s="386"/>
      <c r="D6" s="32"/>
      <c r="X6" s="43"/>
      <c r="AH6" s="43"/>
    </row>
    <row r="7" spans="2:34" x14ac:dyDescent="0.25">
      <c r="B7" s="386"/>
      <c r="C7" s="75" t="s">
        <v>117</v>
      </c>
      <c r="D7" s="32"/>
      <c r="X7" s="43"/>
      <c r="AH7" s="43"/>
    </row>
    <row r="8" spans="2:34" ht="18.75" x14ac:dyDescent="0.25">
      <c r="B8" s="386"/>
      <c r="D8" s="32"/>
      <c r="X8" s="43"/>
      <c r="AH8" s="43"/>
    </row>
    <row r="9" spans="2:34" ht="31.5" customHeight="1" x14ac:dyDescent="0.25">
      <c r="B9" s="386"/>
      <c r="C9" s="74" t="s">
        <v>351</v>
      </c>
      <c r="D9" s="32"/>
      <c r="X9" s="43"/>
      <c r="AH9" s="43"/>
    </row>
    <row r="10" spans="2:34" ht="18.75" x14ac:dyDescent="0.25">
      <c r="B10" s="386"/>
      <c r="C10" s="32"/>
      <c r="D10" s="32"/>
      <c r="X10" s="43"/>
      <c r="AH10" s="43"/>
    </row>
    <row r="11" spans="2:34" ht="24" x14ac:dyDescent="0.25">
      <c r="B11" s="386"/>
      <c r="C11" s="76" t="s">
        <v>356</v>
      </c>
      <c r="D11" s="32"/>
      <c r="X11" s="43"/>
      <c r="AH11" s="43"/>
    </row>
    <row r="12" spans="2:34" ht="18.75" x14ac:dyDescent="0.25">
      <c r="B12" s="386"/>
      <c r="C12" s="32"/>
      <c r="D12" s="32"/>
      <c r="X12" s="43"/>
      <c r="AH12" s="43"/>
    </row>
    <row r="13" spans="2:34" ht="22.5" thickBot="1" x14ac:dyDescent="0.3">
      <c r="X13" s="44"/>
      <c r="AH13" s="44"/>
    </row>
    <row r="14" spans="2:34" ht="28.5" thickBot="1" x14ac:dyDescent="0.3">
      <c r="C14" s="72" t="s">
        <v>79</v>
      </c>
      <c r="X14" s="44"/>
      <c r="AH14" s="44"/>
    </row>
    <row r="15" spans="2:34" x14ac:dyDescent="0.25">
      <c r="X15" s="44"/>
      <c r="AH15" s="44"/>
    </row>
    <row r="16" spans="2:34" ht="42.75" customHeight="1" x14ac:dyDescent="0.25">
      <c r="C16" s="71" t="s">
        <v>80</v>
      </c>
      <c r="X16" s="44"/>
      <c r="AH16" s="44"/>
    </row>
    <row r="17" spans="2:34" x14ac:dyDescent="0.25">
      <c r="X17" s="44"/>
      <c r="AH17" s="44"/>
    </row>
    <row r="18" spans="2:34" ht="48" customHeight="1" x14ac:dyDescent="0.25">
      <c r="B18" s="387" t="s">
        <v>85</v>
      </c>
      <c r="C18" s="64"/>
      <c r="D18" s="35" t="str">
        <f>IF(C18="","","P")</f>
        <v/>
      </c>
      <c r="X18" s="44"/>
      <c r="AH18" s="44"/>
    </row>
    <row r="19" spans="2:34" x14ac:dyDescent="0.25">
      <c r="X19" s="44"/>
      <c r="AH19" s="44"/>
    </row>
    <row r="20" spans="2:34" ht="49.5" customHeight="1" x14ac:dyDescent="0.25">
      <c r="B20" s="387" t="s">
        <v>86</v>
      </c>
      <c r="C20" s="65"/>
      <c r="D20" s="35" t="str">
        <f>IF(C20="","","P")</f>
        <v/>
      </c>
      <c r="X20" s="44"/>
      <c r="AH20" s="44"/>
    </row>
    <row r="21" spans="2:34" x14ac:dyDescent="0.25">
      <c r="X21" s="44"/>
      <c r="AH21" s="44"/>
    </row>
    <row r="22" spans="2:34" ht="48" customHeight="1" x14ac:dyDescent="0.25">
      <c r="B22" s="387" t="s">
        <v>87</v>
      </c>
      <c r="C22" s="65"/>
      <c r="D22" s="35" t="str">
        <f>IF(C22="","","P")</f>
        <v/>
      </c>
      <c r="X22" s="44"/>
      <c r="AH22" s="44"/>
    </row>
    <row r="23" spans="2:34" x14ac:dyDescent="0.25">
      <c r="X23" s="44"/>
      <c r="AH23" s="44"/>
    </row>
    <row r="24" spans="2:34" ht="48" customHeight="1" x14ac:dyDescent="0.25">
      <c r="B24" s="387" t="s">
        <v>88</v>
      </c>
      <c r="C24" s="65"/>
      <c r="D24" s="35" t="str">
        <f>IF(C24="","","P")</f>
        <v/>
      </c>
      <c r="X24" s="44"/>
      <c r="AH24" s="44"/>
    </row>
    <row r="25" spans="2:34" x14ac:dyDescent="0.25">
      <c r="X25" s="44"/>
      <c r="AH25" s="44"/>
    </row>
    <row r="26" spans="2:34" ht="48" customHeight="1" x14ac:dyDescent="0.25">
      <c r="B26" s="388" t="s">
        <v>359</v>
      </c>
      <c r="C26" s="65"/>
      <c r="D26" s="35" t="str">
        <f>IF(C26="","","P")</f>
        <v/>
      </c>
      <c r="E26" s="56">
        <f>C26</f>
        <v>0</v>
      </c>
      <c r="X26" s="44"/>
      <c r="AH26" s="44"/>
    </row>
    <row r="27" spans="2:34" x14ac:dyDescent="0.25">
      <c r="E27" s="33"/>
      <c r="X27" s="45"/>
      <c r="AH27" s="45"/>
    </row>
    <row r="28" spans="2:34" ht="33.950000000000003" customHeight="1" x14ac:dyDescent="0.25">
      <c r="B28" s="389" t="s">
        <v>120</v>
      </c>
      <c r="C28" s="63"/>
      <c r="D28" s="35" t="str">
        <f>IF(C28="","","P")</f>
        <v/>
      </c>
      <c r="E28" s="55">
        <f>C28</f>
        <v>0</v>
      </c>
    </row>
    <row r="29" spans="2:34" ht="38.1" customHeight="1" x14ac:dyDescent="0.25">
      <c r="B29" s="389" t="s">
        <v>137</v>
      </c>
      <c r="C29" s="88"/>
      <c r="D29" s="35"/>
      <c r="E29" s="55"/>
      <c r="X29" s="44"/>
      <c r="AH29" s="44"/>
    </row>
    <row r="30" spans="2:34" x14ac:dyDescent="0.25">
      <c r="X30" s="44"/>
      <c r="AH30" s="44"/>
    </row>
    <row r="31" spans="2:34" ht="41.45" customHeight="1" x14ac:dyDescent="0.25">
      <c r="B31" s="387" t="s">
        <v>135</v>
      </c>
      <c r="C31" s="63"/>
      <c r="D31" s="35" t="str">
        <f>IF(C31="","","P")</f>
        <v/>
      </c>
      <c r="X31" s="44"/>
      <c r="AH31" s="44"/>
    </row>
    <row r="32" spans="2:34" x14ac:dyDescent="0.25">
      <c r="X32" s="44"/>
      <c r="AH32" s="44"/>
    </row>
    <row r="33" spans="2:34" ht="48" customHeight="1" x14ac:dyDescent="0.25">
      <c r="B33" s="387" t="s">
        <v>89</v>
      </c>
      <c r="C33" s="63"/>
      <c r="D33" s="35" t="str">
        <f>IF(C33="","","P")</f>
        <v/>
      </c>
      <c r="X33" s="45"/>
      <c r="AH33" s="45"/>
    </row>
    <row r="34" spans="2:34" x14ac:dyDescent="0.25">
      <c r="X34" s="44"/>
      <c r="AH34" s="44"/>
    </row>
    <row r="35" spans="2:34" ht="60.75" customHeight="1" x14ac:dyDescent="0.25">
      <c r="B35" s="389" t="s">
        <v>118</v>
      </c>
      <c r="C35" s="63"/>
      <c r="D35" s="35" t="str">
        <f>IF(C35="","","P")</f>
        <v/>
      </c>
      <c r="E35" s="336" t="str">
        <f>IF(C35="","",C35)</f>
        <v/>
      </c>
      <c r="X35" s="45"/>
      <c r="AH35" s="45"/>
    </row>
    <row r="36" spans="2:34" x14ac:dyDescent="0.25">
      <c r="X36" s="44"/>
      <c r="AH36" s="44"/>
    </row>
    <row r="37" spans="2:34" ht="48" customHeight="1" x14ac:dyDescent="0.25">
      <c r="B37" s="389" t="s">
        <v>121</v>
      </c>
      <c r="C37" s="77"/>
      <c r="D37" s="35" t="str">
        <f>IF(C37="","","P")</f>
        <v/>
      </c>
      <c r="X37" s="45"/>
      <c r="AH37" s="45"/>
    </row>
    <row r="38" spans="2:34" x14ac:dyDescent="0.25">
      <c r="X38" s="44"/>
      <c r="AH38" s="44"/>
    </row>
    <row r="39" spans="2:34" ht="48" customHeight="1" x14ac:dyDescent="0.25">
      <c r="B39" s="387" t="s">
        <v>90</v>
      </c>
      <c r="C39" s="67"/>
      <c r="D39" s="35" t="str">
        <f>IF(C39="","","P")</f>
        <v/>
      </c>
    </row>
    <row r="40" spans="2:34" x14ac:dyDescent="0.25">
      <c r="X40" s="44"/>
      <c r="AH40" s="44"/>
    </row>
    <row r="41" spans="2:34" ht="47.1" customHeight="1" x14ac:dyDescent="0.25">
      <c r="B41" s="387" t="s">
        <v>91</v>
      </c>
      <c r="C41" s="63"/>
      <c r="D41" s="35" t="str">
        <f>IF(C41="","","P")</f>
        <v/>
      </c>
      <c r="X41" s="44"/>
      <c r="AH41" s="44"/>
    </row>
    <row r="42" spans="2:34" hidden="1" x14ac:dyDescent="0.25">
      <c r="X42" s="44"/>
      <c r="AH42" s="44"/>
    </row>
    <row r="43" spans="2:34" x14ac:dyDescent="0.25">
      <c r="X43" s="44"/>
      <c r="AH43" s="44"/>
    </row>
    <row r="44" spans="2:34" ht="45" customHeight="1" x14ac:dyDescent="0.25">
      <c r="B44" s="387" t="s">
        <v>195</v>
      </c>
      <c r="C44" s="63"/>
      <c r="X44" s="44"/>
      <c r="AH44" s="44"/>
    </row>
    <row r="45" spans="2:34" x14ac:dyDescent="0.25">
      <c r="X45" s="44"/>
      <c r="AH45" s="44"/>
    </row>
    <row r="46" spans="2:34" ht="36" customHeight="1" x14ac:dyDescent="0.25">
      <c r="X46" s="44"/>
      <c r="AH46" s="44"/>
    </row>
    <row r="47" spans="2:34" ht="45.95" customHeight="1" x14ac:dyDescent="0.25">
      <c r="C47" s="73" t="s">
        <v>132</v>
      </c>
      <c r="J47" s="81"/>
    </row>
    <row r="48" spans="2:34" x14ac:dyDescent="0.25">
      <c r="X48" s="44"/>
      <c r="AH48" s="44"/>
    </row>
    <row r="49" spans="2:34" ht="48" customHeight="1" x14ac:dyDescent="0.25">
      <c r="B49" s="387" t="s">
        <v>85</v>
      </c>
      <c r="C49" s="65"/>
      <c r="D49" s="35" t="str">
        <f>IF(C49="","","P")</f>
        <v/>
      </c>
    </row>
    <row r="50" spans="2:34" ht="21.75" customHeight="1" x14ac:dyDescent="0.25">
      <c r="X50" s="44"/>
      <c r="AH50" s="44"/>
    </row>
    <row r="51" spans="2:34" ht="48" customHeight="1" x14ac:dyDescent="0.25">
      <c r="B51" s="387" t="s">
        <v>86</v>
      </c>
      <c r="C51" s="65"/>
      <c r="D51" s="35" t="str">
        <f>IF(C51="","","P")</f>
        <v/>
      </c>
    </row>
    <row r="52" spans="2:34" ht="21" customHeight="1" x14ac:dyDescent="0.25">
      <c r="X52" s="44"/>
      <c r="AH52" s="44"/>
    </row>
    <row r="53" spans="2:34" ht="48" customHeight="1" x14ac:dyDescent="0.25">
      <c r="B53" s="387" t="s">
        <v>87</v>
      </c>
      <c r="C53" s="65"/>
      <c r="D53" s="35" t="str">
        <f>IF(C53="","","P")</f>
        <v/>
      </c>
    </row>
    <row r="54" spans="2:34" ht="28.5" customHeight="1" x14ac:dyDescent="0.25">
      <c r="X54" s="45"/>
      <c r="AH54" s="45"/>
    </row>
    <row r="55" spans="2:34" ht="45" customHeight="1" x14ac:dyDescent="0.25">
      <c r="B55" s="387" t="s">
        <v>88</v>
      </c>
      <c r="C55" s="65"/>
      <c r="D55" s="35" t="str">
        <f>IF(C55="","","P")</f>
        <v/>
      </c>
      <c r="X55" s="44"/>
      <c r="AH55" s="44"/>
    </row>
    <row r="56" spans="2:34" ht="22.5" customHeight="1" x14ac:dyDescent="0.25">
      <c r="B56" s="390"/>
      <c r="X56" s="44"/>
      <c r="AH56" s="44"/>
    </row>
    <row r="57" spans="2:34" ht="46.5" customHeight="1" x14ac:dyDescent="0.25">
      <c r="B57" s="388" t="s">
        <v>359</v>
      </c>
      <c r="C57" s="63"/>
      <c r="D57" s="35" t="str">
        <f>IF(C57="","","P")</f>
        <v/>
      </c>
      <c r="E57" s="56">
        <f>C57</f>
        <v>0</v>
      </c>
      <c r="X57" s="44"/>
      <c r="AH57" s="44"/>
    </row>
    <row r="58" spans="2:34" x14ac:dyDescent="0.25">
      <c r="X58" s="44"/>
      <c r="AH58" s="44"/>
    </row>
    <row r="59" spans="2:34" ht="42.75" customHeight="1" x14ac:dyDescent="0.25">
      <c r="B59" s="387" t="s">
        <v>89</v>
      </c>
      <c r="C59" s="63"/>
      <c r="D59" s="35" t="str">
        <f>IF(C59="","","P")</f>
        <v/>
      </c>
      <c r="X59" s="44"/>
      <c r="AH59" s="44"/>
    </row>
    <row r="60" spans="2:34" x14ac:dyDescent="0.25">
      <c r="X60" s="44"/>
      <c r="AH60" s="44"/>
    </row>
    <row r="61" spans="2:34" ht="33" customHeight="1" x14ac:dyDescent="0.25">
      <c r="B61" s="389" t="s">
        <v>118</v>
      </c>
      <c r="C61" s="63"/>
      <c r="D61" s="35" t="str">
        <f>IF(C61="","","P")</f>
        <v/>
      </c>
      <c r="X61" s="44"/>
      <c r="AH61" s="44"/>
    </row>
    <row r="62" spans="2:34" x14ac:dyDescent="0.25">
      <c r="X62" s="44"/>
      <c r="AH62" s="44"/>
    </row>
    <row r="63" spans="2:34" ht="38.25" customHeight="1" x14ac:dyDescent="0.25">
      <c r="B63" s="387" t="s">
        <v>90</v>
      </c>
      <c r="C63" s="65"/>
      <c r="D63" s="35" t="str">
        <f>IF(C63="","","P")</f>
        <v/>
      </c>
      <c r="X63" s="44"/>
      <c r="AH63" s="44"/>
    </row>
    <row r="64" spans="2:34" x14ac:dyDescent="0.25">
      <c r="X64" s="44"/>
      <c r="AH64" s="44"/>
    </row>
    <row r="65" spans="2:34" ht="40.5" customHeight="1" x14ac:dyDescent="0.25">
      <c r="B65" s="387" t="s">
        <v>91</v>
      </c>
      <c r="C65" s="63"/>
      <c r="D65" s="35" t="str">
        <f>IF(C65="","","P")</f>
        <v/>
      </c>
      <c r="F65" s="56"/>
      <c r="G65" s="56"/>
      <c r="H65" s="56"/>
      <c r="I65" s="56"/>
      <c r="J65" s="56"/>
      <c r="K65" s="56"/>
      <c r="L65" s="56"/>
      <c r="M65" s="56"/>
      <c r="X65" s="45"/>
      <c r="AH65" s="45"/>
    </row>
    <row r="66" spans="2:34" x14ac:dyDescent="0.25">
      <c r="E66" s="78"/>
      <c r="F66" s="78"/>
      <c r="G66" s="56"/>
      <c r="H66" s="56"/>
      <c r="I66" s="56"/>
      <c r="J66" s="56"/>
      <c r="K66" s="56"/>
      <c r="L66" s="56"/>
      <c r="M66" s="56"/>
      <c r="N66" s="62"/>
      <c r="O66" s="62"/>
      <c r="Y66" s="62"/>
    </row>
    <row r="67" spans="2:34" ht="22.5" thickBot="1" x14ac:dyDescent="0.3">
      <c r="E67" s="78"/>
      <c r="F67" s="78"/>
      <c r="G67" s="56"/>
      <c r="H67" s="56"/>
      <c r="I67" s="56"/>
      <c r="J67" s="56"/>
      <c r="K67" s="56"/>
      <c r="L67" s="56"/>
      <c r="M67" s="56"/>
      <c r="N67" s="78"/>
      <c r="O67" s="62"/>
      <c r="Y67" s="62"/>
    </row>
    <row r="68" spans="2:34" ht="30" customHeight="1" thickBot="1" x14ac:dyDescent="0.3">
      <c r="C68" s="50" t="s">
        <v>81</v>
      </c>
      <c r="E68" s="78"/>
      <c r="F68" s="78"/>
      <c r="G68" s="56"/>
      <c r="H68" s="56"/>
      <c r="I68" s="56" t="s">
        <v>93</v>
      </c>
      <c r="J68" s="56"/>
      <c r="K68" s="56"/>
      <c r="L68" s="56"/>
      <c r="M68" s="56"/>
      <c r="N68" s="78"/>
      <c r="O68" s="62"/>
      <c r="X68" s="44"/>
      <c r="Y68" s="62"/>
      <c r="AH68" s="44"/>
    </row>
    <row r="69" spans="2:34" x14ac:dyDescent="0.25">
      <c r="E69" s="78"/>
      <c r="F69" s="78"/>
      <c r="G69" s="56"/>
      <c r="H69" s="56"/>
      <c r="I69" s="56" t="s">
        <v>97</v>
      </c>
      <c r="J69" s="56"/>
      <c r="K69" s="56"/>
      <c r="L69" s="56"/>
      <c r="M69" s="56"/>
      <c r="N69" s="78"/>
      <c r="O69" s="62"/>
      <c r="X69" s="45"/>
      <c r="Y69" s="62"/>
      <c r="AH69" s="45"/>
    </row>
    <row r="70" spans="2:34" ht="48" customHeight="1" x14ac:dyDescent="0.25">
      <c r="B70" s="387" t="s">
        <v>92</v>
      </c>
      <c r="C70" s="65"/>
      <c r="D70" s="35" t="str">
        <f>IF(C70="","","P")</f>
        <v/>
      </c>
      <c r="E70" s="56" t="str">
        <f>IF(C70="","",C70)</f>
        <v/>
      </c>
      <c r="F70" s="78"/>
      <c r="G70" s="56"/>
      <c r="H70" s="56"/>
      <c r="I70" s="56" t="s">
        <v>94</v>
      </c>
      <c r="J70" s="56"/>
      <c r="K70" s="56"/>
      <c r="L70" s="56"/>
      <c r="M70" s="56"/>
      <c r="N70" s="78"/>
      <c r="O70" s="62"/>
      <c r="X70" s="44"/>
      <c r="Y70" s="62"/>
      <c r="AH70" s="44"/>
    </row>
    <row r="71" spans="2:34" x14ac:dyDescent="0.25">
      <c r="E71" s="78"/>
      <c r="F71" s="78"/>
      <c r="G71" s="56"/>
      <c r="H71" s="56"/>
      <c r="I71" s="56" t="s">
        <v>95</v>
      </c>
      <c r="J71" s="56"/>
      <c r="K71" s="56"/>
      <c r="L71" s="56"/>
      <c r="M71" s="56"/>
      <c r="N71" s="78"/>
      <c r="O71" s="62"/>
      <c r="X71" s="44"/>
      <c r="Y71" s="62"/>
      <c r="AH71" s="44"/>
    </row>
    <row r="72" spans="2:34" ht="48" customHeight="1" x14ac:dyDescent="0.25">
      <c r="B72" s="389" t="s">
        <v>122</v>
      </c>
      <c r="C72" s="65"/>
      <c r="D72" s="35" t="str">
        <f>IF(C72="","","P")</f>
        <v/>
      </c>
      <c r="E72" s="80" t="str">
        <f>IF(C72="","",C72)</f>
        <v/>
      </c>
      <c r="F72" s="78"/>
      <c r="G72" s="56">
        <f>C72</f>
        <v>0</v>
      </c>
      <c r="H72" s="56"/>
      <c r="I72" s="56" t="s">
        <v>96</v>
      </c>
      <c r="J72" s="56"/>
      <c r="K72" s="56"/>
      <c r="L72" s="56" t="b">
        <f>IF(C72=I70,"4ème com",IF(C72=I71,"4ème com",IF(C72=I72,"4ème com",IF(C72=I74,"4ème com",IF(C72=I75,"4ème com",IF(C72=I68,"Théâtre",IF(C72=I69,"Danse",IF(C72=I73,C73))))))))</f>
        <v>0</v>
      </c>
      <c r="M72" s="56"/>
      <c r="N72" s="78"/>
      <c r="O72" s="62"/>
      <c r="X72" s="44"/>
      <c r="Y72" s="62"/>
      <c r="AH72" s="44"/>
    </row>
    <row r="73" spans="2:34" ht="30.75" customHeight="1" x14ac:dyDescent="0.25">
      <c r="B73" s="389" t="s">
        <v>131</v>
      </c>
      <c r="C73" s="66"/>
      <c r="D73" s="35" t="str">
        <f>IF(C73="","","P")</f>
        <v/>
      </c>
      <c r="E73" s="78"/>
      <c r="F73" s="78"/>
      <c r="G73" s="56"/>
      <c r="H73" s="56"/>
      <c r="I73" s="56" t="s">
        <v>130</v>
      </c>
      <c r="J73" s="56"/>
      <c r="K73" s="56"/>
      <c r="L73" s="56"/>
      <c r="M73" s="56"/>
      <c r="N73" s="78"/>
      <c r="O73" s="62"/>
      <c r="Y73" s="62"/>
    </row>
    <row r="74" spans="2:34" ht="29.25" customHeight="1" x14ac:dyDescent="0.25">
      <c r="E74" s="78"/>
      <c r="F74" s="78"/>
      <c r="G74" s="56"/>
      <c r="H74" s="56"/>
      <c r="I74" s="56" t="s">
        <v>99</v>
      </c>
      <c r="J74" s="56"/>
      <c r="K74" s="56"/>
      <c r="L74" s="56"/>
      <c r="M74" s="56"/>
      <c r="N74" s="78"/>
      <c r="O74" s="62"/>
      <c r="X74" s="55"/>
      <c r="Y74" s="62"/>
      <c r="AH74" s="55"/>
    </row>
    <row r="75" spans="2:34" ht="34.5" customHeight="1" x14ac:dyDescent="0.25">
      <c r="B75" s="389" t="s">
        <v>350</v>
      </c>
      <c r="C75" s="65"/>
      <c r="D75" s="35" t="str">
        <f>IF(C75="","","P")</f>
        <v/>
      </c>
      <c r="E75" s="78"/>
      <c r="F75" s="78"/>
      <c r="G75" s="56"/>
      <c r="H75" s="56"/>
      <c r="I75" s="56" t="s">
        <v>98</v>
      </c>
      <c r="J75" s="56"/>
      <c r="K75" s="56"/>
      <c r="L75" s="56"/>
      <c r="M75" s="56"/>
      <c r="N75" s="78"/>
      <c r="O75" s="62"/>
      <c r="X75" s="92"/>
      <c r="Y75" s="62"/>
      <c r="AH75" s="92"/>
    </row>
    <row r="76" spans="2:34" ht="27" customHeight="1" x14ac:dyDescent="0.25">
      <c r="E76" s="78"/>
      <c r="F76" s="78"/>
      <c r="G76" s="78"/>
      <c r="H76" s="78"/>
      <c r="I76" s="78"/>
      <c r="J76" s="78"/>
      <c r="K76" s="78"/>
      <c r="L76" s="78"/>
      <c r="M76" s="78"/>
      <c r="N76" s="78"/>
      <c r="X76" s="44"/>
      <c r="AH76" s="44"/>
    </row>
    <row r="77" spans="2:34" ht="36" customHeight="1" x14ac:dyDescent="0.25">
      <c r="B77" s="387" t="s">
        <v>134</v>
      </c>
      <c r="C77" s="79"/>
      <c r="D77" s="35" t="str">
        <f>IF(C77="","","P")</f>
        <v/>
      </c>
    </row>
    <row r="78" spans="2:34" ht="27" customHeight="1" x14ac:dyDescent="0.25">
      <c r="C78" s="89"/>
      <c r="D78" s="35"/>
      <c r="X78" s="44"/>
      <c r="AH78" s="44"/>
    </row>
    <row r="79" spans="2:34" ht="38.1" customHeight="1" x14ac:dyDescent="0.25">
      <c r="B79" s="387" t="s">
        <v>138</v>
      </c>
      <c r="C79" s="79"/>
      <c r="D79" s="35" t="str">
        <f>IF(C79="","","P")</f>
        <v/>
      </c>
    </row>
    <row r="81" spans="2:34" ht="42.75" customHeight="1" x14ac:dyDescent="0.25">
      <c r="B81" s="389" t="s">
        <v>376</v>
      </c>
      <c r="C81" s="98"/>
      <c r="D81" s="35" t="str">
        <f>IF(C81="","","P")</f>
        <v/>
      </c>
      <c r="X81" s="44"/>
      <c r="AH81" s="44"/>
    </row>
    <row r="82" spans="2:34" ht="21.95" customHeight="1" x14ac:dyDescent="0.25">
      <c r="B82" s="391"/>
      <c r="C82" s="82"/>
      <c r="D82" s="35"/>
    </row>
    <row r="83" spans="2:34" ht="39" customHeight="1" x14ac:dyDescent="0.25">
      <c r="B83" s="389" t="s">
        <v>136</v>
      </c>
      <c r="C83" s="65"/>
      <c r="D83" s="35" t="str">
        <f>IF(C83="","","P")</f>
        <v/>
      </c>
    </row>
    <row r="84" spans="2:34" x14ac:dyDescent="0.25">
      <c r="X84" s="44"/>
      <c r="AH84" s="44"/>
    </row>
    <row r="85" spans="2:34" ht="33.75" customHeight="1" x14ac:dyDescent="0.25">
      <c r="B85" s="389" t="s">
        <v>82</v>
      </c>
      <c r="C85" s="65"/>
      <c r="D85" s="35" t="str">
        <f>IF(C85="","","P")</f>
        <v/>
      </c>
      <c r="X85" s="44"/>
      <c r="AH85" s="44"/>
    </row>
    <row r="86" spans="2:34" ht="35.1" customHeight="1" x14ac:dyDescent="0.25">
      <c r="B86" s="389" t="s">
        <v>119</v>
      </c>
      <c r="C86" s="66"/>
      <c r="D86" s="35" t="str">
        <f>IF(C86="","","P")</f>
        <v/>
      </c>
      <c r="X86" s="44"/>
      <c r="AH86" s="44"/>
    </row>
    <row r="87" spans="2:34" ht="23.25" customHeight="1" x14ac:dyDescent="0.25">
      <c r="X87" s="44"/>
      <c r="AH87" s="44"/>
    </row>
    <row r="88" spans="2:34" ht="43.5" customHeight="1" x14ac:dyDescent="0.25">
      <c r="B88" s="391" t="s">
        <v>358</v>
      </c>
      <c r="C88" s="65"/>
      <c r="D88" s="35" t="str">
        <f>IF(C88="","","P")</f>
        <v/>
      </c>
      <c r="X88" s="46"/>
      <c r="AH88" s="46"/>
    </row>
    <row r="89" spans="2:34" ht="24.75" customHeight="1" x14ac:dyDescent="0.25">
      <c r="X89" s="44"/>
      <c r="AH89" s="44"/>
    </row>
    <row r="90" spans="2:34" ht="45" customHeight="1" x14ac:dyDescent="0.25">
      <c r="B90" s="391" t="s">
        <v>83</v>
      </c>
      <c r="C90" s="65"/>
      <c r="D90" s="35" t="str">
        <f>IF(C90="","","P")</f>
        <v/>
      </c>
      <c r="P90" s="33"/>
      <c r="Q90" s="33"/>
      <c r="R90" s="33"/>
      <c r="S90" s="33"/>
      <c r="T90" s="33"/>
      <c r="U90" s="33"/>
      <c r="V90" s="33"/>
      <c r="W90" s="33"/>
      <c r="X90" s="44"/>
      <c r="Z90" s="33"/>
      <c r="AA90" s="33"/>
      <c r="AB90" s="33"/>
      <c r="AC90" s="33"/>
      <c r="AD90" s="33"/>
      <c r="AE90" s="33"/>
      <c r="AF90" s="33"/>
      <c r="AG90" s="33"/>
      <c r="AH90" s="44"/>
    </row>
    <row r="91" spans="2:34" ht="23.25" customHeight="1" x14ac:dyDescent="0.25">
      <c r="B91" s="391"/>
      <c r="C91" s="59"/>
      <c r="X91" s="44"/>
      <c r="AH91" s="44"/>
    </row>
    <row r="92" spans="2:34" ht="42" customHeight="1" x14ac:dyDescent="0.25">
      <c r="B92" s="391" t="s">
        <v>84</v>
      </c>
      <c r="C92" s="65"/>
      <c r="D92" s="35" t="str">
        <f>IF(C92="","","P")</f>
        <v/>
      </c>
    </row>
    <row r="93" spans="2:34" ht="43.5" customHeight="1" x14ac:dyDescent="0.25"/>
    <row r="94" spans="2:34" ht="23.25" customHeight="1" thickBot="1" x14ac:dyDescent="0.3">
      <c r="C94" s="39"/>
      <c r="D94" s="36" t="b">
        <f>COUNTIF(D18:D92,"P")=40</f>
        <v>0</v>
      </c>
      <c r="X94" s="44"/>
      <c r="AH94" s="44"/>
    </row>
    <row r="95" spans="2:34" ht="42" customHeight="1" thickBot="1" x14ac:dyDescent="0.3">
      <c r="C95" s="51" t="s">
        <v>390</v>
      </c>
      <c r="X95" s="46"/>
      <c r="AH95" s="46"/>
    </row>
    <row r="96" spans="2:34" ht="25.5" customHeight="1" x14ac:dyDescent="0.25">
      <c r="E96" s="56"/>
      <c r="F96" s="56"/>
      <c r="G96" s="56"/>
      <c r="H96" s="56"/>
      <c r="I96" s="56"/>
      <c r="J96" s="56"/>
      <c r="X96" s="44"/>
      <c r="AH96" s="44"/>
    </row>
    <row r="97" spans="2:34" ht="51.95" customHeight="1" x14ac:dyDescent="0.25">
      <c r="C97" s="58" t="s">
        <v>129</v>
      </c>
      <c r="E97" s="56"/>
      <c r="F97" s="56"/>
      <c r="G97" s="56"/>
      <c r="H97" s="56"/>
      <c r="I97" s="56"/>
      <c r="J97" s="56"/>
      <c r="X97" s="44"/>
      <c r="AH97" s="44"/>
    </row>
    <row r="98" spans="2:34" ht="20.25" customHeight="1" x14ac:dyDescent="0.25">
      <c r="E98" s="56"/>
      <c r="F98" s="56"/>
      <c r="G98" s="56"/>
      <c r="H98" s="56"/>
      <c r="I98" s="56"/>
      <c r="J98" s="56"/>
      <c r="X98" s="44"/>
      <c r="AH98" s="44"/>
    </row>
    <row r="99" spans="2:34" ht="41.25" customHeight="1" x14ac:dyDescent="0.25">
      <c r="B99" s="387" t="s">
        <v>102</v>
      </c>
      <c r="C99" s="65"/>
      <c r="D99" s="35" t="str">
        <f>IF(C99="","","P")</f>
        <v/>
      </c>
      <c r="E99" s="56"/>
      <c r="F99" s="56"/>
      <c r="G99" s="56" t="s">
        <v>105</v>
      </c>
      <c r="H99" s="56"/>
      <c r="I99" s="56"/>
      <c r="J99" s="56"/>
    </row>
    <row r="100" spans="2:34" ht="15" customHeight="1" x14ac:dyDescent="0.25">
      <c r="C100" s="40"/>
      <c r="D100" s="35"/>
      <c r="E100" s="80"/>
      <c r="F100" s="56"/>
      <c r="G100" s="56" t="s">
        <v>104</v>
      </c>
      <c r="H100" s="56"/>
      <c r="I100" s="56"/>
      <c r="J100" s="56"/>
    </row>
    <row r="101" spans="2:34" ht="40.5" customHeight="1" x14ac:dyDescent="0.25">
      <c r="B101" s="387" t="s">
        <v>125</v>
      </c>
      <c r="C101" s="65"/>
      <c r="D101" s="35" t="str">
        <f>IF(C101="","","P")</f>
        <v/>
      </c>
      <c r="E101" s="80" t="b">
        <f>IF(C101=G102,"M",IF(C101=G99,"H",IF(C101=G100,"F",IF(C101=G101,"NG"))))</f>
        <v>0</v>
      </c>
      <c r="F101" s="56"/>
      <c r="G101" s="56" t="s">
        <v>106</v>
      </c>
      <c r="H101" s="56"/>
      <c r="I101" s="56"/>
      <c r="J101" s="56"/>
      <c r="X101" s="298"/>
      <c r="AH101" s="298"/>
    </row>
    <row r="102" spans="2:34" x14ac:dyDescent="0.25">
      <c r="C102" s="60"/>
      <c r="D102" s="32"/>
      <c r="E102" s="80"/>
      <c r="F102" s="56"/>
      <c r="G102" s="56" t="s">
        <v>124</v>
      </c>
      <c r="H102" s="56"/>
      <c r="I102" s="56"/>
      <c r="J102" s="56"/>
    </row>
    <row r="103" spans="2:34" ht="35.25" customHeight="1" x14ac:dyDescent="0.25">
      <c r="B103" s="389" t="s">
        <v>103</v>
      </c>
      <c r="C103" s="65"/>
      <c r="D103" s="35" t="str">
        <f>IF(C103="","","P")</f>
        <v/>
      </c>
      <c r="E103" s="56"/>
      <c r="F103" s="56"/>
      <c r="G103" s="56"/>
      <c r="H103" s="56"/>
      <c r="I103" s="56"/>
      <c r="J103" s="56"/>
      <c r="X103" s="92"/>
      <c r="AH103" s="92"/>
    </row>
    <row r="104" spans="2:34" x14ac:dyDescent="0.25">
      <c r="B104" s="389"/>
      <c r="C104" s="59"/>
      <c r="X104" s="92"/>
      <c r="AH104" s="92"/>
    </row>
    <row r="105" spans="2:34" ht="59.45" customHeight="1" x14ac:dyDescent="0.25">
      <c r="C105" s="58" t="s">
        <v>128</v>
      </c>
      <c r="X105" s="44"/>
      <c r="AH105" s="44"/>
    </row>
    <row r="107" spans="2:34" ht="47.25" customHeight="1" x14ac:dyDescent="0.25">
      <c r="B107" s="387" t="s">
        <v>102</v>
      </c>
      <c r="C107" s="65"/>
      <c r="D107" s="35" t="str">
        <f>IF(C107="","","P")</f>
        <v/>
      </c>
      <c r="E107" s="56" t="str">
        <f>IF(C107="","",C107)</f>
        <v/>
      </c>
      <c r="X107" s="44"/>
      <c r="AH107" s="44"/>
    </row>
    <row r="108" spans="2:34" ht="17.25" customHeight="1" x14ac:dyDescent="0.25">
      <c r="C108" s="59"/>
      <c r="D108" s="35" t="str">
        <f>IF(C108="","","P")</f>
        <v/>
      </c>
      <c r="X108" s="44"/>
      <c r="AH108" s="44"/>
    </row>
    <row r="109" spans="2:34" ht="45.75" customHeight="1" x14ac:dyDescent="0.25">
      <c r="B109" s="387" t="s">
        <v>126</v>
      </c>
      <c r="C109" s="65"/>
      <c r="D109" s="35" t="str">
        <f>IF(C109="","","P")</f>
        <v/>
      </c>
      <c r="E109" s="80" t="str">
        <f>IF(C109=G102,"M",IF(C109=G99,"H",IF(C109=G100,"F",IF(C109=G101,"NG",IF(C109="","")))))</f>
        <v/>
      </c>
      <c r="X109" s="44"/>
      <c r="AH109" s="44"/>
    </row>
    <row r="110" spans="2:34" ht="16.5" customHeight="1" x14ac:dyDescent="0.25">
      <c r="C110" s="59"/>
      <c r="D110" s="35" t="str">
        <f>IF(C110="","","P")</f>
        <v/>
      </c>
      <c r="X110" s="46"/>
      <c r="AH110" s="46"/>
    </row>
    <row r="111" spans="2:34" ht="42.75" customHeight="1" x14ac:dyDescent="0.25">
      <c r="B111" s="389" t="s">
        <v>133</v>
      </c>
      <c r="C111" s="65"/>
      <c r="D111" s="35" t="str">
        <f>IF(C111="","","P")</f>
        <v/>
      </c>
      <c r="X111" s="299"/>
      <c r="AH111" s="299"/>
    </row>
    <row r="112" spans="2:34" ht="36.950000000000003" customHeight="1" x14ac:dyDescent="0.25">
      <c r="C112" s="59"/>
    </row>
    <row r="113" spans="2:34" ht="69" customHeight="1" x14ac:dyDescent="0.25">
      <c r="C113" s="312" t="s">
        <v>352</v>
      </c>
    </row>
    <row r="114" spans="2:34" ht="15" customHeight="1" x14ac:dyDescent="0.25"/>
    <row r="115" spans="2:34" ht="7.5" customHeight="1" x14ac:dyDescent="0.25">
      <c r="C115" s="44"/>
      <c r="X115" s="44"/>
      <c r="AH115" s="44"/>
    </row>
    <row r="116" spans="2:34" ht="7.5" customHeight="1" x14ac:dyDescent="0.25"/>
    <row r="117" spans="2:34" ht="42.95" customHeight="1" x14ac:dyDescent="0.25">
      <c r="C117" s="49" t="s">
        <v>107</v>
      </c>
      <c r="X117" s="44"/>
      <c r="AH117" s="44"/>
    </row>
    <row r="118" spans="2:34" ht="21.75" customHeight="1" x14ac:dyDescent="0.25"/>
    <row r="119" spans="2:34" ht="31.5" customHeight="1" x14ac:dyDescent="0.25">
      <c r="B119" s="387" t="s">
        <v>108</v>
      </c>
      <c r="C119" s="65"/>
      <c r="D119" s="35" t="str">
        <f>IF(C119="","","P")</f>
        <v/>
      </c>
      <c r="X119" s="44"/>
      <c r="AH119" s="44"/>
    </row>
    <row r="120" spans="2:34" s="33" customFormat="1" ht="30.75" customHeight="1" x14ac:dyDescent="0.25">
      <c r="B120" s="388"/>
      <c r="C120" s="61"/>
      <c r="D120" s="37"/>
      <c r="P120" s="32"/>
      <c r="Q120" s="32"/>
      <c r="R120" s="32"/>
      <c r="S120" s="32"/>
      <c r="T120" s="32"/>
      <c r="U120" s="32"/>
      <c r="V120" s="32"/>
      <c r="W120" s="32"/>
      <c r="X120" s="32"/>
      <c r="Z120" s="32"/>
      <c r="AA120" s="32"/>
      <c r="AB120" s="32"/>
      <c r="AC120" s="32"/>
      <c r="AD120" s="32"/>
      <c r="AE120" s="32"/>
      <c r="AF120" s="32"/>
      <c r="AG120" s="32"/>
      <c r="AH120" s="32"/>
    </row>
    <row r="121" spans="2:34" ht="36.950000000000003" customHeight="1" x14ac:dyDescent="0.25">
      <c r="B121" s="387" t="s">
        <v>109</v>
      </c>
      <c r="C121" s="65"/>
      <c r="D121" s="35" t="str">
        <f>IF(C121="","","P")</f>
        <v/>
      </c>
      <c r="X121" s="299"/>
      <c r="AH121" s="299"/>
    </row>
    <row r="122" spans="2:34" ht="25.5" customHeight="1" x14ac:dyDescent="0.25">
      <c r="C122" s="61"/>
    </row>
    <row r="123" spans="2:34" ht="36" customHeight="1" x14ac:dyDescent="0.25">
      <c r="B123" s="387" t="s">
        <v>123</v>
      </c>
      <c r="C123" s="65"/>
      <c r="D123" s="35" t="str">
        <f>IF(C123="","","P")</f>
        <v/>
      </c>
      <c r="X123" s="47"/>
      <c r="AH123" s="47"/>
    </row>
    <row r="124" spans="2:34" ht="31.5" customHeight="1" x14ac:dyDescent="0.25"/>
    <row r="125" spans="2:34" ht="35.1" customHeight="1" x14ac:dyDescent="0.25">
      <c r="B125" s="387" t="s">
        <v>71</v>
      </c>
      <c r="C125" s="86">
        <f>(C119+C121+C123)</f>
        <v>0</v>
      </c>
      <c r="D125" s="35" t="str">
        <f>IF(C125="","","P")</f>
        <v>P</v>
      </c>
    </row>
    <row r="127" spans="2:34" ht="39.6" customHeight="1" x14ac:dyDescent="0.25">
      <c r="C127" s="49" t="s">
        <v>110</v>
      </c>
    </row>
    <row r="129" spans="2:4" ht="35.1" customHeight="1" x14ac:dyDescent="0.25">
      <c r="B129" s="387" t="s">
        <v>108</v>
      </c>
      <c r="C129" s="63"/>
      <c r="D129" s="35" t="str">
        <f>IF(C129="","","P")</f>
        <v/>
      </c>
    </row>
    <row r="130" spans="2:4" x14ac:dyDescent="0.25">
      <c r="B130" s="388"/>
      <c r="C130" s="40"/>
    </row>
    <row r="131" spans="2:4" ht="35.1" customHeight="1" x14ac:dyDescent="0.25">
      <c r="B131" s="387" t="s">
        <v>109</v>
      </c>
      <c r="C131" s="63"/>
      <c r="D131" s="35" t="str">
        <f>IF(C131="","","P")</f>
        <v/>
      </c>
    </row>
    <row r="132" spans="2:4" x14ac:dyDescent="0.25">
      <c r="C132" s="40"/>
    </row>
    <row r="133" spans="2:4" ht="35.1" customHeight="1" x14ac:dyDescent="0.25">
      <c r="B133" s="387" t="s">
        <v>123</v>
      </c>
      <c r="C133" s="63"/>
      <c r="D133" s="35" t="str">
        <f>IF(C133="","","P")</f>
        <v/>
      </c>
    </row>
    <row r="135" spans="2:4" ht="35.1" customHeight="1" x14ac:dyDescent="0.25">
      <c r="B135" s="387" t="s">
        <v>71</v>
      </c>
      <c r="C135" s="86">
        <f>(C129+C131+C133)</f>
        <v>0</v>
      </c>
      <c r="D135" s="35" t="str">
        <f>IF(C135="","","P")</f>
        <v>P</v>
      </c>
    </row>
    <row r="137" spans="2:4" ht="26.1" customHeight="1" x14ac:dyDescent="0.25">
      <c r="C137" s="49" t="s">
        <v>111</v>
      </c>
    </row>
    <row r="138" spans="2:4" ht="26.1" customHeight="1" x14ac:dyDescent="0.25">
      <c r="C138" s="41"/>
    </row>
    <row r="139" spans="2:4" ht="35.1" customHeight="1" x14ac:dyDescent="0.25">
      <c r="B139" s="387" t="s">
        <v>108</v>
      </c>
      <c r="C139" s="63"/>
      <c r="D139" s="35" t="str">
        <f>IF(C139="","","P")</f>
        <v/>
      </c>
    </row>
    <row r="140" spans="2:4" x14ac:dyDescent="0.25">
      <c r="B140" s="388"/>
      <c r="C140" s="40"/>
    </row>
    <row r="141" spans="2:4" ht="35.1" customHeight="1" x14ac:dyDescent="0.25">
      <c r="B141" s="387" t="s">
        <v>109</v>
      </c>
      <c r="C141" s="63"/>
      <c r="D141" s="35" t="str">
        <f>IF(C141="","","P")</f>
        <v/>
      </c>
    </row>
    <row r="142" spans="2:4" x14ac:dyDescent="0.25">
      <c r="C142" s="40"/>
    </row>
    <row r="143" spans="2:4" ht="35.1" customHeight="1" x14ac:dyDescent="0.25">
      <c r="B143" s="387" t="s">
        <v>123</v>
      </c>
      <c r="C143" s="63"/>
      <c r="D143" s="35" t="str">
        <f>IF(C143="","","P")</f>
        <v/>
      </c>
    </row>
    <row r="145" spans="2:4" ht="35.1" customHeight="1" x14ac:dyDescent="0.25">
      <c r="B145" s="387" t="s">
        <v>71</v>
      </c>
      <c r="C145" s="86">
        <f>C139+C141+C143</f>
        <v>0</v>
      </c>
      <c r="D145" s="35" t="str">
        <f>IF(C145="","","P")</f>
        <v>P</v>
      </c>
    </row>
    <row r="147" spans="2:4" ht="39.950000000000003" customHeight="1" x14ac:dyDescent="0.25">
      <c r="C147" s="49" t="s">
        <v>357</v>
      </c>
    </row>
    <row r="149" spans="2:4" ht="34.5" customHeight="1" x14ac:dyDescent="0.25">
      <c r="B149" s="387" t="s">
        <v>108</v>
      </c>
      <c r="C149" s="63"/>
      <c r="D149" s="35" t="str">
        <f>IF(C149="","","P")</f>
        <v/>
      </c>
    </row>
    <row r="150" spans="2:4" x14ac:dyDescent="0.25">
      <c r="B150" s="388"/>
      <c r="C150" s="40"/>
    </row>
    <row r="151" spans="2:4" ht="35.1" customHeight="1" x14ac:dyDescent="0.25">
      <c r="B151" s="387" t="s">
        <v>109</v>
      </c>
      <c r="C151" s="63"/>
      <c r="D151" s="35" t="str">
        <f>IF(C151="","","P")</f>
        <v/>
      </c>
    </row>
    <row r="152" spans="2:4" x14ac:dyDescent="0.25">
      <c r="C152" s="40"/>
    </row>
    <row r="153" spans="2:4" ht="35.1" customHeight="1" x14ac:dyDescent="0.25">
      <c r="B153" s="387" t="s">
        <v>123</v>
      </c>
      <c r="C153" s="63"/>
      <c r="D153" s="35" t="str">
        <f>IF(C153="","","P")</f>
        <v/>
      </c>
    </row>
    <row r="155" spans="2:4" ht="35.1" customHeight="1" x14ac:dyDescent="0.25">
      <c r="B155" s="387" t="s">
        <v>71</v>
      </c>
      <c r="C155" s="86">
        <f>SUM(C149+C151+C153)</f>
        <v>0</v>
      </c>
      <c r="D155" s="35" t="str">
        <f>IF(C155="","","P")</f>
        <v>P</v>
      </c>
    </row>
    <row r="156" spans="2:4" ht="25.5" x14ac:dyDescent="0.25">
      <c r="C156" s="387"/>
      <c r="D156" s="35"/>
    </row>
    <row r="157" spans="2:4" ht="35.1" customHeight="1" x14ac:dyDescent="0.25">
      <c r="B157" s="387" t="s">
        <v>389</v>
      </c>
      <c r="C157" s="86">
        <f>SUM(C125+C135+C145+C155)</f>
        <v>0</v>
      </c>
      <c r="D157" s="35" t="str">
        <f>IF(C157="","","P")</f>
        <v>P</v>
      </c>
    </row>
    <row r="158" spans="2:4" ht="22.5" thickBot="1" x14ac:dyDescent="0.3"/>
    <row r="159" spans="2:4" ht="24.75" thickBot="1" x14ac:dyDescent="0.3">
      <c r="C159" s="83" t="s">
        <v>112</v>
      </c>
    </row>
    <row r="161" spans="2:26" ht="48" customHeight="1" x14ac:dyDescent="0.25">
      <c r="B161" s="392" t="s">
        <v>113</v>
      </c>
      <c r="C161" s="84"/>
      <c r="D161" s="35" t="str">
        <f>IF(C161="","","P")</f>
        <v/>
      </c>
      <c r="E161" s="294" t="str">
        <f>IF(C161&lt;=5000,"","L'aide ne doit pas dépasser 5 000 €")</f>
        <v/>
      </c>
      <c r="F161" s="99"/>
    </row>
    <row r="162" spans="2:26" x14ac:dyDescent="0.25">
      <c r="B162" s="393"/>
    </row>
    <row r="163" spans="2:26" ht="48" customHeight="1" x14ac:dyDescent="0.25">
      <c r="B163" s="392" t="s">
        <v>115</v>
      </c>
      <c r="C163" s="85"/>
      <c r="D163" s="35" t="str">
        <f>IF(C163="","","P")</f>
        <v/>
      </c>
    </row>
    <row r="164" spans="2:26" x14ac:dyDescent="0.25">
      <c r="B164" s="393"/>
    </row>
    <row r="165" spans="2:26" ht="63" customHeight="1" x14ac:dyDescent="0.25">
      <c r="B165" s="392" t="s">
        <v>114</v>
      </c>
      <c r="C165" s="293" t="e">
        <f>(C161/C163)</f>
        <v>#DIV/0!</v>
      </c>
      <c r="D165" s="35" t="e">
        <f>IF(C165="","","P")</f>
        <v>#DIV/0!</v>
      </c>
      <c r="E165" s="295" t="e">
        <f>IF(C165&lt;=60%,"","Le taux d'intervention ne doit pas être supérieur à 60 %")</f>
        <v>#DIV/0!</v>
      </c>
    </row>
    <row r="167" spans="2:26" ht="54.95" customHeight="1" x14ac:dyDescent="0.25">
      <c r="B167" s="387" t="s">
        <v>193</v>
      </c>
      <c r="C167" s="385"/>
      <c r="D167" s="35" t="str">
        <f>IF(C167="","","P")</f>
        <v/>
      </c>
    </row>
    <row r="168" spans="2:26" x14ac:dyDescent="0.25">
      <c r="X168" s="44"/>
      <c r="Y168" s="38"/>
      <c r="Z168" s="34"/>
    </row>
    <row r="170" spans="2:26" ht="37.5" x14ac:dyDescent="0.25">
      <c r="C170" s="42" t="s">
        <v>116</v>
      </c>
    </row>
  </sheetData>
  <customSheetViews>
    <customSheetView guid="{8F3357F8-331C-48B4-BC4B-B2C3BDCED09C}" scale="50" showGridLines="0" hiddenRows="1" topLeftCell="A10">
      <selection activeCell="C29" sqref="C29"/>
      <pageMargins left="0.7" right="0.7" top="0.75" bottom="0.75" header="0.3" footer="0.3"/>
      <pageSetup paperSize="9" orientation="portrait" r:id="rId1"/>
    </customSheetView>
    <customSheetView guid="{D31424B4-51D9-40E4-8BCE-258C6C0EFC97}" scale="50" showGridLines="0" hiddenRows="1" topLeftCell="A18">
      <selection activeCell="C18" sqref="C18"/>
      <pageMargins left="0.7" right="0.7" top="0.75" bottom="0.75" header="0.3" footer="0.3"/>
      <pageSetup paperSize="9" orientation="portrait" r:id="rId2"/>
    </customSheetView>
    <customSheetView guid="{00673DE8-47DD-4BD6-B64F-2182B242ABE0}" scale="64" showGridLines="0" hiddenRows="1" topLeftCell="M1">
      <selection activeCell="X28" sqref="X28"/>
      <pageMargins left="0.7" right="0.7" top="0.75" bottom="0.75" header="0.3" footer="0.3"/>
      <pageSetup paperSize="9" orientation="portrait" r:id="rId3"/>
    </customSheetView>
    <customSheetView guid="{2D2DBE93-9DD1-4706-AB7C-3E2998160056}" scale="50" showGridLines="0" hiddenRows="1" topLeftCell="A16">
      <selection activeCell="C29" sqref="C29"/>
      <pageMargins left="0.7" right="0.7" top="0.75" bottom="0.75" header="0.3" footer="0.3"/>
      <pageSetup paperSize="9" orientation="portrait" r:id="rId4"/>
    </customSheetView>
  </customSheetViews>
  <conditionalFormatting sqref="C18 C165 C82">
    <cfRule type="expression" dxfId="243" priority="478">
      <formula>D18="P"</formula>
    </cfRule>
  </conditionalFormatting>
  <conditionalFormatting sqref="D20 D82">
    <cfRule type="cellIs" dxfId="242" priority="477" operator="equal">
      <formula>"P"</formula>
    </cfRule>
  </conditionalFormatting>
  <conditionalFormatting sqref="C20">
    <cfRule type="expression" dxfId="241" priority="476">
      <formula>D20="P"</formula>
    </cfRule>
  </conditionalFormatting>
  <conditionalFormatting sqref="D22">
    <cfRule type="cellIs" dxfId="240" priority="475" operator="equal">
      <formula>"P"</formula>
    </cfRule>
  </conditionalFormatting>
  <conditionalFormatting sqref="C22">
    <cfRule type="expression" dxfId="239" priority="474">
      <formula>D22="P"</formula>
    </cfRule>
  </conditionalFormatting>
  <conditionalFormatting sqref="D24">
    <cfRule type="cellIs" dxfId="238" priority="473" operator="equal">
      <formula>"P"</formula>
    </cfRule>
  </conditionalFormatting>
  <conditionalFormatting sqref="C24">
    <cfRule type="expression" dxfId="237" priority="472">
      <formula>D24="P"</formula>
    </cfRule>
  </conditionalFormatting>
  <conditionalFormatting sqref="D26">
    <cfRule type="cellIs" dxfId="236" priority="469" operator="equal">
      <formula>"P"</formula>
    </cfRule>
  </conditionalFormatting>
  <conditionalFormatting sqref="C26">
    <cfRule type="expression" dxfId="235" priority="468">
      <formula>D26="P"</formula>
    </cfRule>
  </conditionalFormatting>
  <conditionalFormatting sqref="D28:D29">
    <cfRule type="cellIs" dxfId="234" priority="467" operator="equal">
      <formula>"P"</formula>
    </cfRule>
  </conditionalFormatting>
  <conditionalFormatting sqref="C28:C29">
    <cfRule type="expression" dxfId="233" priority="466">
      <formula>D28="P"</formula>
    </cfRule>
  </conditionalFormatting>
  <conditionalFormatting sqref="D33">
    <cfRule type="cellIs" dxfId="232" priority="465" operator="equal">
      <formula>"P"</formula>
    </cfRule>
  </conditionalFormatting>
  <conditionalFormatting sqref="C33">
    <cfRule type="expression" dxfId="231" priority="464">
      <formula>D33="P"</formula>
    </cfRule>
  </conditionalFormatting>
  <conditionalFormatting sqref="D35">
    <cfRule type="cellIs" dxfId="230" priority="463" operator="equal">
      <formula>"P"</formula>
    </cfRule>
  </conditionalFormatting>
  <conditionalFormatting sqref="D37">
    <cfRule type="cellIs" dxfId="229" priority="461" operator="equal">
      <formula>"P"</formula>
    </cfRule>
  </conditionalFormatting>
  <conditionalFormatting sqref="C37">
    <cfRule type="expression" dxfId="228" priority="460">
      <formula>D37="P"</formula>
    </cfRule>
  </conditionalFormatting>
  <conditionalFormatting sqref="D39">
    <cfRule type="cellIs" dxfId="227" priority="459" operator="equal">
      <formula>"P"</formula>
    </cfRule>
  </conditionalFormatting>
  <conditionalFormatting sqref="C39">
    <cfRule type="expression" dxfId="226" priority="458">
      <formula>D39="P"</formula>
    </cfRule>
  </conditionalFormatting>
  <conditionalFormatting sqref="D41">
    <cfRule type="cellIs" dxfId="225" priority="457" operator="equal">
      <formula>"P"</formula>
    </cfRule>
  </conditionalFormatting>
  <conditionalFormatting sqref="C41">
    <cfRule type="expression" dxfId="224" priority="456">
      <formula>D41="P"</formula>
    </cfRule>
  </conditionalFormatting>
  <conditionalFormatting sqref="D49">
    <cfRule type="cellIs" dxfId="223" priority="455" operator="equal">
      <formula>"P"</formula>
    </cfRule>
  </conditionalFormatting>
  <conditionalFormatting sqref="C49">
    <cfRule type="expression" dxfId="222" priority="454">
      <formula>D49="P"</formula>
    </cfRule>
  </conditionalFormatting>
  <conditionalFormatting sqref="D51">
    <cfRule type="cellIs" dxfId="221" priority="453" operator="equal">
      <formula>"P"</formula>
    </cfRule>
  </conditionalFormatting>
  <conditionalFormatting sqref="C51">
    <cfRule type="expression" dxfId="220" priority="452">
      <formula>D51="P"</formula>
    </cfRule>
  </conditionalFormatting>
  <conditionalFormatting sqref="D53">
    <cfRule type="cellIs" dxfId="219" priority="451" operator="equal">
      <formula>"P"</formula>
    </cfRule>
  </conditionalFormatting>
  <conditionalFormatting sqref="C53">
    <cfRule type="expression" dxfId="218" priority="450">
      <formula>D53="P"</formula>
    </cfRule>
  </conditionalFormatting>
  <conditionalFormatting sqref="D55">
    <cfRule type="cellIs" dxfId="217" priority="449" operator="equal">
      <formula>"P"</formula>
    </cfRule>
  </conditionalFormatting>
  <conditionalFormatting sqref="C55">
    <cfRule type="expression" dxfId="216" priority="448">
      <formula>D55="P"</formula>
    </cfRule>
  </conditionalFormatting>
  <conditionalFormatting sqref="D61">
    <cfRule type="cellIs" dxfId="215" priority="441" operator="equal">
      <formula>"P"</formula>
    </cfRule>
  </conditionalFormatting>
  <conditionalFormatting sqref="D57">
    <cfRule type="cellIs" dxfId="214" priority="445" operator="equal">
      <formula>"P"</formula>
    </cfRule>
  </conditionalFormatting>
  <conditionalFormatting sqref="D59">
    <cfRule type="cellIs" dxfId="213" priority="443" operator="equal">
      <formula>"P"</formula>
    </cfRule>
  </conditionalFormatting>
  <conditionalFormatting sqref="C59">
    <cfRule type="expression" dxfId="212" priority="442">
      <formula>D59="P"</formula>
    </cfRule>
  </conditionalFormatting>
  <conditionalFormatting sqref="C63">
    <cfRule type="expression" dxfId="211" priority="438">
      <formula>D63="P"</formula>
    </cfRule>
  </conditionalFormatting>
  <conditionalFormatting sqref="D63">
    <cfRule type="cellIs" dxfId="210" priority="439" operator="equal">
      <formula>"P"</formula>
    </cfRule>
  </conditionalFormatting>
  <conditionalFormatting sqref="D65">
    <cfRule type="cellIs" dxfId="209" priority="437" operator="equal">
      <formula>"P"</formula>
    </cfRule>
  </conditionalFormatting>
  <conditionalFormatting sqref="C65">
    <cfRule type="expression" dxfId="208" priority="436">
      <formula>D65="P"</formula>
    </cfRule>
  </conditionalFormatting>
  <conditionalFormatting sqref="D70">
    <cfRule type="cellIs" dxfId="207" priority="435" operator="equal">
      <formula>"P"</formula>
    </cfRule>
  </conditionalFormatting>
  <conditionalFormatting sqref="C90">
    <cfRule type="expression" dxfId="206" priority="339">
      <formula>D90="P"</formula>
    </cfRule>
  </conditionalFormatting>
  <conditionalFormatting sqref="D72:D73">
    <cfRule type="cellIs" dxfId="205" priority="433" operator="equal">
      <formula>"P"</formula>
    </cfRule>
  </conditionalFormatting>
  <conditionalFormatting sqref="C72:C73">
    <cfRule type="expression" dxfId="204" priority="432">
      <formula>D72="P"</formula>
    </cfRule>
  </conditionalFormatting>
  <conditionalFormatting sqref="D75">
    <cfRule type="cellIs" dxfId="203" priority="431" operator="equal">
      <formula>"P"</formula>
    </cfRule>
  </conditionalFormatting>
  <conditionalFormatting sqref="C75">
    <cfRule type="expression" dxfId="202" priority="430">
      <formula>D75="P"</formula>
    </cfRule>
  </conditionalFormatting>
  <conditionalFormatting sqref="D85">
    <cfRule type="cellIs" dxfId="201" priority="415" operator="equal">
      <formula>"P"</formula>
    </cfRule>
  </conditionalFormatting>
  <conditionalFormatting sqref="C85">
    <cfRule type="expression" dxfId="200" priority="414">
      <formula>D85="P"</formula>
    </cfRule>
  </conditionalFormatting>
  <conditionalFormatting sqref="C95">
    <cfRule type="expression" dxfId="199" priority="401">
      <formula>Validation</formula>
    </cfRule>
  </conditionalFormatting>
  <conditionalFormatting sqref="C61">
    <cfRule type="expression" dxfId="198" priority="400">
      <formula>D61="P"</formula>
    </cfRule>
  </conditionalFormatting>
  <conditionalFormatting sqref="D119">
    <cfRule type="cellIs" dxfId="197" priority="312" operator="equal">
      <formula>"P"</formula>
    </cfRule>
  </conditionalFormatting>
  <conditionalFormatting sqref="D99:D100">
    <cfRule type="cellIs" dxfId="196" priority="332" operator="equal">
      <formula>"P"</formula>
    </cfRule>
  </conditionalFormatting>
  <conditionalFormatting sqref="D101">
    <cfRule type="cellIs" dxfId="195" priority="394" operator="equal">
      <formula>"P"</formula>
    </cfRule>
  </conditionalFormatting>
  <conditionalFormatting sqref="D110">
    <cfRule type="cellIs" dxfId="194" priority="387" operator="equal">
      <formula>"P"</formula>
    </cfRule>
  </conditionalFormatting>
  <conditionalFormatting sqref="D108">
    <cfRule type="cellIs" dxfId="193" priority="385" operator="equal">
      <formula>"P"</formula>
    </cfRule>
  </conditionalFormatting>
  <conditionalFormatting sqref="D121">
    <cfRule type="cellIs" dxfId="192" priority="310" operator="equal">
      <formula>"P"</formula>
    </cfRule>
  </conditionalFormatting>
  <conditionalFormatting sqref="D92">
    <cfRule type="cellIs" dxfId="191" priority="338" operator="equal">
      <formula>"P"</formula>
    </cfRule>
  </conditionalFormatting>
  <conditionalFormatting sqref="D90">
    <cfRule type="cellIs" dxfId="190" priority="340" operator="equal">
      <formula>"P"</formula>
    </cfRule>
  </conditionalFormatting>
  <conditionalFormatting sqref="D88">
    <cfRule type="cellIs" dxfId="189" priority="342" operator="equal">
      <formula>"P"</formula>
    </cfRule>
  </conditionalFormatting>
  <conditionalFormatting sqref="D86">
    <cfRule type="cellIs" dxfId="188" priority="344" operator="equal">
      <formula>"P"</formula>
    </cfRule>
  </conditionalFormatting>
  <conditionalFormatting sqref="D83">
    <cfRule type="cellIs" dxfId="187" priority="346" operator="equal">
      <formula>"P"</formula>
    </cfRule>
  </conditionalFormatting>
  <conditionalFormatting sqref="D81">
    <cfRule type="cellIs" dxfId="186" priority="350" operator="equal">
      <formula>"P"</formula>
    </cfRule>
  </conditionalFormatting>
  <conditionalFormatting sqref="D77:D79">
    <cfRule type="cellIs" dxfId="185" priority="354" operator="equal">
      <formula>"P"</formula>
    </cfRule>
  </conditionalFormatting>
  <conditionalFormatting sqref="C70">
    <cfRule type="expression" dxfId="184" priority="359">
      <formula>D70="P"</formula>
    </cfRule>
  </conditionalFormatting>
  <conditionalFormatting sqref="C77:C79">
    <cfRule type="expression" dxfId="183" priority="353">
      <formula>D77="P"</formula>
    </cfRule>
  </conditionalFormatting>
  <conditionalFormatting sqref="C81">
    <cfRule type="expression" dxfId="182" priority="349">
      <formula>D81="P"</formula>
    </cfRule>
  </conditionalFormatting>
  <conditionalFormatting sqref="C83">
    <cfRule type="expression" dxfId="181" priority="345">
      <formula>D83="P"</formula>
    </cfRule>
  </conditionalFormatting>
  <conditionalFormatting sqref="C86">
    <cfRule type="expression" dxfId="180" priority="343">
      <formula>D86="P"</formula>
    </cfRule>
  </conditionalFormatting>
  <conditionalFormatting sqref="C88">
    <cfRule type="expression" dxfId="179" priority="341">
      <formula>D88="P"</formula>
    </cfRule>
  </conditionalFormatting>
  <conditionalFormatting sqref="C92">
    <cfRule type="expression" dxfId="178" priority="337">
      <formula>D92="P"</formula>
    </cfRule>
  </conditionalFormatting>
  <conditionalFormatting sqref="D123">
    <cfRule type="cellIs" dxfId="177" priority="308" operator="equal">
      <formula>"P"</formula>
    </cfRule>
  </conditionalFormatting>
  <conditionalFormatting sqref="C99:C100">
    <cfRule type="expression" dxfId="176" priority="331">
      <formula>D99="P"</formula>
    </cfRule>
  </conditionalFormatting>
  <conditionalFormatting sqref="D103">
    <cfRule type="cellIs" dxfId="175" priority="324" operator="equal">
      <formula>"P"</formula>
    </cfRule>
  </conditionalFormatting>
  <conditionalFormatting sqref="C121">
    <cfRule type="expression" dxfId="174" priority="309">
      <formula>D121="P"</formula>
    </cfRule>
  </conditionalFormatting>
  <conditionalFormatting sqref="C123">
    <cfRule type="expression" dxfId="173" priority="307">
      <formula>D123="P"</formula>
    </cfRule>
  </conditionalFormatting>
  <conditionalFormatting sqref="C103">
    <cfRule type="expression" dxfId="172" priority="323">
      <formula>D103="P"</formula>
    </cfRule>
  </conditionalFormatting>
  <conditionalFormatting sqref="D107">
    <cfRule type="cellIs" dxfId="171" priority="322" operator="equal">
      <formula>"P"</formula>
    </cfRule>
  </conditionalFormatting>
  <conditionalFormatting sqref="C107">
    <cfRule type="expression" dxfId="170" priority="321">
      <formula>D107="P"</formula>
    </cfRule>
  </conditionalFormatting>
  <conditionalFormatting sqref="D131">
    <cfRule type="cellIs" dxfId="169" priority="302" operator="equal">
      <formula>"P"</formula>
    </cfRule>
  </conditionalFormatting>
  <conditionalFormatting sqref="C131">
    <cfRule type="expression" dxfId="168" priority="301">
      <formula>D131="P"</formula>
    </cfRule>
  </conditionalFormatting>
  <conditionalFormatting sqref="D109">
    <cfRule type="cellIs" dxfId="167" priority="318" operator="equal">
      <formula>"P"</formula>
    </cfRule>
  </conditionalFormatting>
  <conditionalFormatting sqref="C133">
    <cfRule type="expression" dxfId="166" priority="299">
      <formula>D133="P"</formula>
    </cfRule>
  </conditionalFormatting>
  <conditionalFormatting sqref="D111">
    <cfRule type="cellIs" dxfId="165" priority="314" operator="equal">
      <formula>"P"</formula>
    </cfRule>
  </conditionalFormatting>
  <conditionalFormatting sqref="C111">
    <cfRule type="expression" dxfId="164" priority="313">
      <formula>D111="P"</formula>
    </cfRule>
  </conditionalFormatting>
  <conditionalFormatting sqref="C119">
    <cfRule type="expression" dxfId="163" priority="311">
      <formula>D119="P"</formula>
    </cfRule>
  </conditionalFormatting>
  <conditionalFormatting sqref="D125">
    <cfRule type="cellIs" dxfId="162" priority="306" operator="equal">
      <formula>"P"</formula>
    </cfRule>
  </conditionalFormatting>
  <conditionalFormatting sqref="C125">
    <cfRule type="expression" dxfId="161" priority="305">
      <formula>D125="P"</formula>
    </cfRule>
  </conditionalFormatting>
  <conditionalFormatting sqref="D129">
    <cfRule type="cellIs" dxfId="160" priority="304" operator="equal">
      <formula>"P"</formula>
    </cfRule>
  </conditionalFormatting>
  <conditionalFormatting sqref="C129">
    <cfRule type="expression" dxfId="159" priority="303">
      <formula>D129="P"</formula>
    </cfRule>
  </conditionalFormatting>
  <conditionalFormatting sqref="D133">
    <cfRule type="cellIs" dxfId="158" priority="300" operator="equal">
      <formula>"P"</formula>
    </cfRule>
  </conditionalFormatting>
  <conditionalFormatting sqref="D135">
    <cfRule type="cellIs" dxfId="157" priority="298" operator="equal">
      <formula>"P"</formula>
    </cfRule>
  </conditionalFormatting>
  <conditionalFormatting sqref="C135">
    <cfRule type="expression" dxfId="156" priority="297">
      <formula>D135="P"</formula>
    </cfRule>
  </conditionalFormatting>
  <conditionalFormatting sqref="D139">
    <cfRule type="cellIs" dxfId="155" priority="296" operator="equal">
      <formula>"P"</formula>
    </cfRule>
  </conditionalFormatting>
  <conditionalFormatting sqref="C139">
    <cfRule type="expression" dxfId="154" priority="295">
      <formula>D139="P"</formula>
    </cfRule>
  </conditionalFormatting>
  <conditionalFormatting sqref="D141">
    <cfRule type="cellIs" dxfId="153" priority="294" operator="equal">
      <formula>"P"</formula>
    </cfRule>
  </conditionalFormatting>
  <conditionalFormatting sqref="C141">
    <cfRule type="expression" dxfId="152" priority="293">
      <formula>D141="P"</formula>
    </cfRule>
  </conditionalFormatting>
  <conditionalFormatting sqref="D143">
    <cfRule type="cellIs" dxfId="151" priority="292" operator="equal">
      <formula>"P"</formula>
    </cfRule>
  </conditionalFormatting>
  <conditionalFormatting sqref="C143">
    <cfRule type="expression" dxfId="150" priority="291">
      <formula>D143="P"</formula>
    </cfRule>
  </conditionalFormatting>
  <conditionalFormatting sqref="D145">
    <cfRule type="cellIs" dxfId="149" priority="290" operator="equal">
      <formula>"P"</formula>
    </cfRule>
  </conditionalFormatting>
  <conditionalFormatting sqref="C145">
    <cfRule type="expression" dxfId="148" priority="289">
      <formula>D145="P"</formula>
    </cfRule>
  </conditionalFormatting>
  <conditionalFormatting sqref="D163">
    <cfRule type="cellIs" dxfId="147" priority="260" operator="equal">
      <formula>"P"</formula>
    </cfRule>
  </conditionalFormatting>
  <conditionalFormatting sqref="C57">
    <cfRule type="expression" dxfId="146" priority="257">
      <formula>D57="P"</formula>
    </cfRule>
  </conditionalFormatting>
  <conditionalFormatting sqref="D18">
    <cfRule type="cellIs" dxfId="145" priority="240" operator="equal">
      <formula>"P"</formula>
    </cfRule>
  </conditionalFormatting>
  <conditionalFormatting sqref="C155 C157">
    <cfRule type="expression" dxfId="144" priority="249">
      <formula>D155="P"</formula>
    </cfRule>
  </conditionalFormatting>
  <conditionalFormatting sqref="D149">
    <cfRule type="cellIs" dxfId="143" priority="256" operator="equal">
      <formula>"P"</formula>
    </cfRule>
  </conditionalFormatting>
  <conditionalFormatting sqref="C149">
    <cfRule type="expression" dxfId="142" priority="255">
      <formula>D149="P"</formula>
    </cfRule>
  </conditionalFormatting>
  <conditionalFormatting sqref="D151">
    <cfRule type="cellIs" dxfId="141" priority="254" operator="equal">
      <formula>"P"</formula>
    </cfRule>
  </conditionalFormatting>
  <conditionalFormatting sqref="C151">
    <cfRule type="expression" dxfId="140" priority="253">
      <formula>D151="P"</formula>
    </cfRule>
  </conditionalFormatting>
  <conditionalFormatting sqref="D153">
    <cfRule type="cellIs" dxfId="139" priority="252" operator="equal">
      <formula>"P"</formula>
    </cfRule>
  </conditionalFormatting>
  <conditionalFormatting sqref="C153">
    <cfRule type="expression" dxfId="138" priority="251">
      <formula>D153="P"</formula>
    </cfRule>
  </conditionalFormatting>
  <conditionalFormatting sqref="D155:D157">
    <cfRule type="cellIs" dxfId="137" priority="250" operator="equal">
      <formula>"P"</formula>
    </cfRule>
  </conditionalFormatting>
  <conditionalFormatting sqref="C35">
    <cfRule type="expression" dxfId="136" priority="239">
      <formula>D35="P"</formula>
    </cfRule>
  </conditionalFormatting>
  <conditionalFormatting sqref="C165">
    <cfRule type="cellIs" dxfId="135" priority="237" operator="greaterThan">
      <formula>0.6</formula>
    </cfRule>
  </conditionalFormatting>
  <conditionalFormatting sqref="C73">
    <cfRule type="expression" dxfId="134" priority="236">
      <formula>D73="P"</formula>
    </cfRule>
  </conditionalFormatting>
  <conditionalFormatting sqref="C109">
    <cfRule type="expression" dxfId="133" priority="235">
      <formula>D109="P"</formula>
    </cfRule>
  </conditionalFormatting>
  <conditionalFormatting sqref="C101">
    <cfRule type="expression" dxfId="132" priority="233">
      <formula>D101="P"</formula>
    </cfRule>
  </conditionalFormatting>
  <conditionalFormatting sqref="D165">
    <cfRule type="expression" dxfId="131" priority="225">
      <formula>$D$165</formula>
    </cfRule>
    <cfRule type="cellIs" dxfId="130" priority="227" operator="equal">
      <formula>"P"</formula>
    </cfRule>
  </conditionalFormatting>
  <conditionalFormatting sqref="C31">
    <cfRule type="expression" dxfId="129" priority="223">
      <formula>D31="P"</formula>
    </cfRule>
  </conditionalFormatting>
  <conditionalFormatting sqref="D31">
    <cfRule type="cellIs" dxfId="128" priority="222" operator="equal">
      <formula>"P"</formula>
    </cfRule>
  </conditionalFormatting>
  <conditionalFormatting sqref="C44">
    <cfRule type="expression" dxfId="127" priority="73">
      <formula>D44="P"</formula>
    </cfRule>
  </conditionalFormatting>
  <conditionalFormatting sqref="D161">
    <cfRule type="cellIs" dxfId="126" priority="39" operator="equal">
      <formula>"P"</formula>
    </cfRule>
  </conditionalFormatting>
  <conditionalFormatting sqref="D165">
    <cfRule type="cellIs" dxfId="125" priority="38" operator="equal">
      <formula>"P"</formula>
    </cfRule>
  </conditionalFormatting>
  <conditionalFormatting sqref="C161 C163 C167">
    <cfRule type="expression" dxfId="124" priority="36">
      <formula>INDIRECT("C"&amp;ROW())=""</formula>
    </cfRule>
    <cfRule type="expression" dxfId="123" priority="37">
      <formula>INDIRECT("C"&amp;ROW())&lt;&gt;""</formula>
    </cfRule>
  </conditionalFormatting>
  <conditionalFormatting sqref="D167">
    <cfRule type="expression" dxfId="122" priority="33">
      <formula>$D$165</formula>
    </cfRule>
    <cfRule type="cellIs" dxfId="121" priority="35" operator="equal">
      <formula>"P"</formula>
    </cfRule>
  </conditionalFormatting>
  <conditionalFormatting sqref="D167">
    <cfRule type="cellIs" dxfId="120" priority="32" operator="equal">
      <formula>"P"</formula>
    </cfRule>
  </conditionalFormatting>
  <conditionalFormatting sqref="C161">
    <cfRule type="expression" dxfId="119" priority="3">
      <formula>$C$161&gt;5000</formula>
    </cfRule>
  </conditionalFormatting>
  <conditionalFormatting sqref="C157">
    <cfRule type="expression" dxfId="118" priority="2">
      <formula>D157="P"</formula>
    </cfRule>
  </conditionalFormatting>
  <conditionalFormatting sqref="D157">
    <cfRule type="cellIs" dxfId="117" priority="1" operator="equal">
      <formula>"P"</formula>
    </cfRule>
  </conditionalFormatting>
  <pageMargins left="0.7" right="0.7" top="0.75" bottom="0.75" header="0.3" footer="0.3"/>
  <pageSetup paperSize="9" orientation="portrait" r:id="rId5"/>
  <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6" operator="containsText" id="{71E1A91C-3E89-473A-8846-BE6A415A7E91}">
            <xm:f>NOT(ISERROR(SEARCH($D$165,D165)))</xm:f>
            <xm:f>$D$165</xm:f>
            <x14:dxf>
              <fill>
                <patternFill>
                  <bgColor rgb="FFFF0000"/>
                </patternFill>
              </fill>
            </x14:dxf>
          </x14:cfRule>
          <xm:sqref>D165</xm:sqref>
        </x14:conditionalFormatting>
        <x14:conditionalFormatting xmlns:xm="http://schemas.microsoft.com/office/excel/2006/main">
          <x14:cfRule type="containsText" priority="34" operator="containsText" id="{D691B0E4-3C5E-43B7-9F66-189DF745C66E}">
            <xm:f>NOT(ISERROR(SEARCH($D$165,D167)))</xm:f>
            <xm:f>$D$165</xm:f>
            <x14:dxf>
              <fill>
                <patternFill>
                  <bgColor rgb="FFFF0000"/>
                </patternFill>
              </fill>
            </x14:dxf>
          </x14:cfRule>
          <xm:sqref>D167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'(Données)'!$F$1:$F$8</xm:f>
          </x14:formula1>
          <xm:sqref>C72 C28</xm:sqref>
        </x14:dataValidation>
        <x14:dataValidation type="list" allowBlank="1" showInputMessage="1" showErrorMessage="1" xr:uid="{00000000-0002-0000-0100-000001000000}">
          <x14:formula1>
            <xm:f>'(Données)'!$A$1:$A$2</xm:f>
          </x14:formula1>
          <xm:sqref>C85 C61 C35</xm:sqref>
        </x14:dataValidation>
        <x14:dataValidation type="list" allowBlank="1" showInputMessage="1" showErrorMessage="1" xr:uid="{00000000-0002-0000-0100-000002000000}">
          <x14:formula1>
            <xm:f>'(Données)'!$I$1:$I$2</xm:f>
          </x14:formula1>
          <xm:sqref>C75</xm:sqref>
        </x14:dataValidation>
        <x14:dataValidation type="list" allowBlank="1" showInputMessage="1" showErrorMessage="1" xr:uid="{00000000-0002-0000-0100-000003000000}">
          <x14:formula1>
            <xm:f>'(Données)'!$K$1:$K$4</xm:f>
          </x14:formula1>
          <xm:sqref>C101 C109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5FA8-6FC2-4A2E-A217-A4F6B03AF055}">
  <sheetPr>
    <pageSetUpPr fitToPage="1"/>
  </sheetPr>
  <dimension ref="A1:BD142"/>
  <sheetViews>
    <sheetView topLeftCell="A4" zoomScale="80" zoomScaleNormal="80" zoomScaleSheetLayoutView="63" workbookViewId="0">
      <selection activeCell="I35" sqref="I35"/>
    </sheetView>
  </sheetViews>
  <sheetFormatPr baseColWidth="10" defaultColWidth="11.42578125" defaultRowHeight="15" x14ac:dyDescent="0.25"/>
  <cols>
    <col min="1" max="1" width="3" style="143" customWidth="1"/>
    <col min="2" max="2" width="21.140625" style="148" customWidth="1"/>
    <col min="3" max="3" width="50.42578125" style="241" customWidth="1"/>
    <col min="4" max="4" width="17" style="241" customWidth="1"/>
    <col min="5" max="6" width="24.140625" style="242" customWidth="1"/>
    <col min="7" max="7" width="3.140625" style="242" customWidth="1"/>
    <col min="8" max="8" width="63.7109375" style="243" customWidth="1"/>
    <col min="9" max="9" width="22.28515625" style="242" customWidth="1"/>
    <col min="10" max="10" width="25.7109375" style="244" customWidth="1"/>
    <col min="11" max="11" width="26.140625" style="244" customWidth="1"/>
    <col min="12" max="12" width="31.85546875" style="148" hidden="1" customWidth="1"/>
    <col min="13" max="14" width="11.42578125" style="148" hidden="1" customWidth="1"/>
    <col min="15" max="15" width="11.42578125" style="143" customWidth="1"/>
    <col min="16" max="22" width="11.42578125" style="147"/>
    <col min="23" max="56" width="11.42578125" style="143"/>
    <col min="57" max="16384" width="11.42578125" style="148"/>
  </cols>
  <sheetData>
    <row r="1" spans="1:56" ht="19.5" customHeight="1" thickBot="1" x14ac:dyDescent="0.3">
      <c r="B1" s="143"/>
      <c r="C1" s="144"/>
      <c r="D1" s="144"/>
      <c r="E1" s="145"/>
      <c r="F1" s="145"/>
      <c r="G1" s="145"/>
      <c r="H1" s="146"/>
      <c r="I1" s="145"/>
      <c r="J1" s="408" t="s">
        <v>241</v>
      </c>
      <c r="K1" s="409"/>
      <c r="L1" s="409"/>
      <c r="M1" s="409"/>
      <c r="N1" s="409"/>
      <c r="O1" s="409"/>
    </row>
    <row r="2" spans="1:56" ht="26.1" customHeight="1" x14ac:dyDescent="0.25">
      <c r="B2" s="412" t="s">
        <v>242</v>
      </c>
      <c r="C2" s="437"/>
      <c r="D2" s="318"/>
      <c r="E2" s="437" t="s">
        <v>243</v>
      </c>
      <c r="F2" s="437"/>
      <c r="G2" s="149"/>
      <c r="H2" s="150"/>
      <c r="I2" s="151"/>
      <c r="J2" s="412" t="s">
        <v>244</v>
      </c>
      <c r="K2" s="413"/>
      <c r="L2" s="151"/>
    </row>
    <row r="3" spans="1:56" ht="26.45" customHeight="1" x14ac:dyDescent="0.25">
      <c r="B3" s="414" t="s">
        <v>245</v>
      </c>
      <c r="C3" s="436"/>
      <c r="D3" s="315"/>
      <c r="E3" s="438" t="s">
        <v>246</v>
      </c>
      <c r="F3" s="438"/>
      <c r="G3" s="152"/>
      <c r="H3" s="153"/>
      <c r="I3" s="154"/>
      <c r="J3" s="414" t="s">
        <v>247</v>
      </c>
      <c r="K3" s="415"/>
      <c r="L3" s="154"/>
    </row>
    <row r="4" spans="1:56" ht="26.45" customHeight="1" x14ac:dyDescent="0.25">
      <c r="B4" s="414" t="s">
        <v>248</v>
      </c>
      <c r="C4" s="436"/>
      <c r="D4" s="315"/>
      <c r="E4" s="438" t="s">
        <v>249</v>
      </c>
      <c r="F4" s="438"/>
      <c r="G4" s="152"/>
      <c r="H4" s="153"/>
      <c r="I4" s="154"/>
      <c r="J4" s="414" t="s">
        <v>250</v>
      </c>
      <c r="K4" s="415"/>
      <c r="L4" s="154"/>
    </row>
    <row r="5" spans="1:56" ht="26.1" customHeight="1" x14ac:dyDescent="0.25">
      <c r="B5" s="414" t="s">
        <v>251</v>
      </c>
      <c r="C5" s="436"/>
      <c r="D5" s="315"/>
      <c r="E5" s="439" t="s">
        <v>252</v>
      </c>
      <c r="F5" s="439"/>
      <c r="G5" s="155"/>
      <c r="H5" s="156"/>
      <c r="I5" s="157"/>
      <c r="J5" s="414"/>
      <c r="K5" s="415"/>
      <c r="L5" s="158"/>
    </row>
    <row r="6" spans="1:56" ht="26.1" customHeight="1" x14ac:dyDescent="0.25">
      <c r="B6" s="414" t="s">
        <v>253</v>
      </c>
      <c r="C6" s="436"/>
      <c r="D6" s="315"/>
      <c r="E6" s="440" t="s">
        <v>254</v>
      </c>
      <c r="F6" s="440"/>
      <c r="G6" s="159"/>
      <c r="H6" s="156"/>
      <c r="I6" s="157"/>
      <c r="J6" s="414"/>
      <c r="K6" s="415"/>
      <c r="L6" s="158"/>
    </row>
    <row r="7" spans="1:56" s="165" customFormat="1" ht="26.1" customHeight="1" thickBot="1" x14ac:dyDescent="0.3">
      <c r="A7" s="160"/>
      <c r="B7" s="457"/>
      <c r="C7" s="458"/>
      <c r="D7" s="316"/>
      <c r="E7" s="459" t="s">
        <v>255</v>
      </c>
      <c r="F7" s="459"/>
      <c r="G7" s="161"/>
      <c r="H7" s="162"/>
      <c r="I7" s="163"/>
      <c r="J7" s="410"/>
      <c r="K7" s="411"/>
      <c r="L7" s="164"/>
      <c r="O7" s="160"/>
      <c r="P7" s="164"/>
      <c r="Q7" s="164"/>
      <c r="R7" s="164"/>
      <c r="S7" s="164"/>
      <c r="T7" s="164"/>
      <c r="U7" s="164"/>
      <c r="V7" s="164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</row>
    <row r="8" spans="1:56" s="165" customFormat="1" ht="6.6" customHeight="1" x14ac:dyDescent="0.25">
      <c r="A8" s="160"/>
      <c r="B8" s="158"/>
      <c r="C8" s="158"/>
      <c r="D8" s="314"/>
      <c r="E8" s="166"/>
      <c r="F8" s="166"/>
      <c r="G8" s="167"/>
      <c r="H8" s="168"/>
      <c r="I8" s="163"/>
      <c r="J8" s="169"/>
      <c r="K8" s="169"/>
      <c r="L8" s="164"/>
      <c r="O8" s="160"/>
      <c r="P8" s="164"/>
      <c r="Q8" s="164"/>
      <c r="R8" s="164"/>
      <c r="S8" s="164"/>
      <c r="T8" s="164"/>
      <c r="U8" s="164"/>
      <c r="V8" s="164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</row>
    <row r="9" spans="1:56" s="165" customFormat="1" ht="33.950000000000003" customHeight="1" x14ac:dyDescent="0.25">
      <c r="A9" s="160"/>
      <c r="B9" s="445" t="s">
        <v>256</v>
      </c>
      <c r="C9" s="446"/>
      <c r="D9" s="446"/>
      <c r="E9" s="446"/>
      <c r="F9" s="446"/>
      <c r="G9" s="446"/>
      <c r="H9" s="446"/>
      <c r="I9" s="163"/>
      <c r="J9" s="169"/>
      <c r="K9" s="169"/>
      <c r="L9" s="164"/>
      <c r="O9" s="160"/>
      <c r="P9" s="164"/>
      <c r="Q9" s="164"/>
      <c r="R9" s="164"/>
      <c r="S9" s="164"/>
      <c r="T9" s="164"/>
      <c r="U9" s="164"/>
      <c r="V9" s="164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</row>
    <row r="10" spans="1:56" ht="5.0999999999999996" customHeight="1" thickBot="1" x14ac:dyDescent="0.3">
      <c r="B10" s="147"/>
      <c r="C10" s="170"/>
      <c r="D10" s="170"/>
      <c r="E10" s="171"/>
      <c r="F10" s="171"/>
      <c r="G10" s="171"/>
      <c r="H10" s="172"/>
      <c r="I10" s="171"/>
      <c r="J10" s="173"/>
      <c r="K10" s="173"/>
      <c r="L10" s="143"/>
    </row>
    <row r="11" spans="1:56" ht="42" customHeight="1" thickBot="1" x14ac:dyDescent="0.3">
      <c r="B11" s="460" t="s">
        <v>257</v>
      </c>
      <c r="C11" s="461"/>
      <c r="D11" s="317"/>
      <c r="E11" s="174" t="s">
        <v>258</v>
      </c>
      <c r="F11" s="174" t="s">
        <v>259</v>
      </c>
      <c r="G11" s="175"/>
      <c r="H11" s="176" t="s">
        <v>260</v>
      </c>
      <c r="I11" s="177" t="s">
        <v>261</v>
      </c>
      <c r="J11" s="178"/>
      <c r="K11" s="179" t="s">
        <v>262</v>
      </c>
      <c r="L11" s="180"/>
    </row>
    <row r="12" spans="1:56" ht="26.1" customHeight="1" thickBot="1" x14ac:dyDescent="0.3">
      <c r="B12" s="419" t="s">
        <v>180</v>
      </c>
      <c r="C12" s="441" t="s">
        <v>107</v>
      </c>
      <c r="D12" s="455"/>
      <c r="E12" s="455"/>
      <c r="F12" s="456"/>
      <c r="G12" s="181"/>
      <c r="H12" s="182" t="s">
        <v>263</v>
      </c>
      <c r="I12" s="183">
        <f>SUM(I13:I16)</f>
        <v>0</v>
      </c>
      <c r="J12" s="184" t="s">
        <v>264</v>
      </c>
      <c r="K12" s="185">
        <f>SUM(K13:K16)</f>
        <v>0</v>
      </c>
      <c r="L12" s="148" t="s">
        <v>265</v>
      </c>
      <c r="M12" s="148" t="s">
        <v>266</v>
      </c>
      <c r="N12" s="148" t="s">
        <v>267</v>
      </c>
    </row>
    <row r="13" spans="1:56" ht="28.5" customHeight="1" x14ac:dyDescent="0.25">
      <c r="B13" s="420"/>
      <c r="C13" s="462" t="s">
        <v>362</v>
      </c>
      <c r="D13" s="424" t="s">
        <v>361</v>
      </c>
      <c r="E13" s="451"/>
      <c r="F13" s="453"/>
      <c r="G13" s="186"/>
      <c r="H13" s="187" t="s">
        <v>268</v>
      </c>
      <c r="I13" s="188"/>
      <c r="J13" s="189"/>
      <c r="K13" s="190"/>
    </row>
    <row r="14" spans="1:56" ht="30" customHeight="1" x14ac:dyDescent="0.25">
      <c r="B14" s="420"/>
      <c r="C14" s="463"/>
      <c r="D14" s="424"/>
      <c r="E14" s="452"/>
      <c r="F14" s="454"/>
      <c r="G14" s="191"/>
      <c r="H14" s="187" t="s">
        <v>269</v>
      </c>
      <c r="I14" s="192"/>
      <c r="J14" s="189"/>
      <c r="K14" s="189"/>
    </row>
    <row r="15" spans="1:56" ht="30" x14ac:dyDescent="0.25">
      <c r="B15" s="420"/>
      <c r="C15" s="464"/>
      <c r="D15" s="325" t="s">
        <v>360</v>
      </c>
      <c r="E15" s="405"/>
      <c r="F15" s="193"/>
      <c r="G15" s="194"/>
      <c r="H15" s="187" t="s">
        <v>270</v>
      </c>
      <c r="I15" s="192"/>
      <c r="J15" s="189"/>
      <c r="K15" s="189"/>
    </row>
    <row r="16" spans="1:56" ht="26.1" customHeight="1" thickBot="1" x14ac:dyDescent="0.3">
      <c r="B16" s="420"/>
      <c r="C16" s="425" t="s">
        <v>271</v>
      </c>
      <c r="D16" s="426"/>
      <c r="E16" s="404"/>
      <c r="F16" s="322">
        <v>0</v>
      </c>
      <c r="G16" s="194"/>
      <c r="H16" s="187" t="s">
        <v>270</v>
      </c>
      <c r="I16" s="192"/>
      <c r="J16" s="189"/>
      <c r="K16" s="189"/>
    </row>
    <row r="17" spans="2:11" ht="26.1" customHeight="1" thickBot="1" x14ac:dyDescent="0.3">
      <c r="B17" s="420"/>
      <c r="C17" s="447" t="s">
        <v>110</v>
      </c>
      <c r="D17" s="447"/>
      <c r="E17" s="448"/>
      <c r="F17" s="448"/>
      <c r="G17" s="181"/>
      <c r="H17" s="182" t="s">
        <v>272</v>
      </c>
      <c r="I17" s="183">
        <f>I18</f>
        <v>0</v>
      </c>
      <c r="J17" s="195" t="s">
        <v>264</v>
      </c>
      <c r="K17" s="196">
        <f>SUM(K18:K20)</f>
        <v>0</v>
      </c>
    </row>
    <row r="18" spans="2:11" ht="51.6" customHeight="1" x14ac:dyDescent="0.25">
      <c r="B18" s="420"/>
      <c r="C18" s="427" t="s">
        <v>363</v>
      </c>
      <c r="D18" s="324" t="s">
        <v>364</v>
      </c>
      <c r="E18" s="406"/>
      <c r="F18" s="326"/>
      <c r="G18" s="186"/>
      <c r="H18" s="187" t="s">
        <v>366</v>
      </c>
      <c r="I18" s="192"/>
      <c r="J18" s="189"/>
      <c r="K18" s="189"/>
    </row>
    <row r="19" spans="2:11" ht="50.1" customHeight="1" x14ac:dyDescent="0.25">
      <c r="B19" s="420"/>
      <c r="C19" s="428"/>
      <c r="D19" s="325" t="s">
        <v>365</v>
      </c>
      <c r="E19" s="405"/>
      <c r="F19" s="193"/>
      <c r="G19" s="186"/>
      <c r="H19" s="197" t="s">
        <v>273</v>
      </c>
      <c r="I19" s="198">
        <f>SUM(I20:I22)</f>
        <v>0</v>
      </c>
      <c r="J19" s="319" t="s">
        <v>264</v>
      </c>
      <c r="K19" s="199">
        <f>SUM(K20:K22)</f>
        <v>0</v>
      </c>
    </row>
    <row r="20" spans="2:11" ht="26.1" customHeight="1" thickBot="1" x14ac:dyDescent="0.3">
      <c r="B20" s="420"/>
      <c r="C20" s="425" t="s">
        <v>271</v>
      </c>
      <c r="D20" s="426"/>
      <c r="E20" s="404"/>
      <c r="F20" s="322">
        <v>0</v>
      </c>
      <c r="G20" s="194"/>
      <c r="H20" s="187" t="s">
        <v>275</v>
      </c>
      <c r="I20" s="192"/>
      <c r="J20" s="189"/>
      <c r="K20" s="327"/>
    </row>
    <row r="21" spans="2:11" ht="26.1" customHeight="1" thickBot="1" x14ac:dyDescent="0.3">
      <c r="B21" s="420"/>
      <c r="C21" s="447" t="s">
        <v>111</v>
      </c>
      <c r="D21" s="447"/>
      <c r="E21" s="448"/>
      <c r="F21" s="448"/>
      <c r="G21" s="181"/>
      <c r="H21" s="187" t="s">
        <v>277</v>
      </c>
      <c r="I21" s="192"/>
      <c r="J21" s="189"/>
      <c r="K21" s="327"/>
    </row>
    <row r="22" spans="2:11" ht="26.1" customHeight="1" x14ac:dyDescent="0.25">
      <c r="B22" s="420"/>
      <c r="C22" s="429" t="s">
        <v>274</v>
      </c>
      <c r="D22" s="430"/>
      <c r="E22" s="406"/>
      <c r="F22" s="323"/>
      <c r="G22" s="186"/>
      <c r="H22" s="187" t="s">
        <v>278</v>
      </c>
      <c r="I22" s="200"/>
      <c r="J22" s="189"/>
      <c r="K22" s="328"/>
    </row>
    <row r="23" spans="2:11" ht="24" x14ac:dyDescent="0.25">
      <c r="B23" s="420"/>
      <c r="C23" s="431" t="s">
        <v>276</v>
      </c>
      <c r="D23" s="432"/>
      <c r="E23" s="407"/>
      <c r="F23" s="202"/>
      <c r="G23" s="194"/>
      <c r="H23" s="197" t="s">
        <v>280</v>
      </c>
      <c r="I23" s="198">
        <f>SUM(I24:I30)</f>
        <v>0</v>
      </c>
      <c r="J23" s="319" t="s">
        <v>264</v>
      </c>
      <c r="K23" s="199">
        <f>SUM(K24:K30)</f>
        <v>0</v>
      </c>
    </row>
    <row r="24" spans="2:11" ht="26.1" customHeight="1" thickBot="1" x14ac:dyDescent="0.3">
      <c r="B24" s="420"/>
      <c r="C24" s="426" t="s">
        <v>271</v>
      </c>
      <c r="D24" s="433"/>
      <c r="E24" s="404"/>
      <c r="F24" s="322">
        <v>0</v>
      </c>
      <c r="G24" s="194"/>
      <c r="H24" s="187" t="s">
        <v>281</v>
      </c>
      <c r="I24" s="192"/>
      <c r="J24" s="189"/>
      <c r="K24" s="189"/>
    </row>
    <row r="25" spans="2:11" ht="26.1" customHeight="1" thickBot="1" x14ac:dyDescent="0.3">
      <c r="B25" s="420"/>
      <c r="C25" s="441" t="s">
        <v>279</v>
      </c>
      <c r="D25" s="442"/>
      <c r="E25" s="449"/>
      <c r="F25" s="450"/>
      <c r="G25" s="203"/>
      <c r="H25" s="187" t="s">
        <v>282</v>
      </c>
      <c r="I25" s="192"/>
      <c r="J25" s="189"/>
      <c r="K25" s="189"/>
    </row>
    <row r="26" spans="2:11" ht="26.1" customHeight="1" x14ac:dyDescent="0.25">
      <c r="B26" s="420"/>
      <c r="C26" s="434"/>
      <c r="D26" s="435"/>
      <c r="E26" s="321"/>
      <c r="F26" s="321"/>
      <c r="G26" s="194"/>
      <c r="H26" s="187" t="s">
        <v>283</v>
      </c>
      <c r="I26" s="192"/>
      <c r="J26" s="189"/>
      <c r="K26" s="189"/>
    </row>
    <row r="27" spans="2:11" ht="26.45" customHeight="1" x14ac:dyDescent="0.25">
      <c r="B27" s="420"/>
      <c r="C27" s="434"/>
      <c r="D27" s="435"/>
      <c r="E27" s="202"/>
      <c r="F27" s="202"/>
      <c r="G27" s="194"/>
      <c r="H27" s="187" t="s">
        <v>284</v>
      </c>
      <c r="I27" s="192"/>
      <c r="J27" s="189"/>
      <c r="K27" s="189"/>
    </row>
    <row r="28" spans="2:11" ht="26.1" customHeight="1" x14ac:dyDescent="0.25">
      <c r="B28" s="420"/>
      <c r="C28" s="434"/>
      <c r="D28" s="435"/>
      <c r="E28" s="202"/>
      <c r="F28" s="202"/>
      <c r="G28" s="194"/>
      <c r="H28" s="187" t="s">
        <v>285</v>
      </c>
      <c r="I28" s="192"/>
      <c r="J28" s="189"/>
      <c r="K28" s="189"/>
    </row>
    <row r="29" spans="2:11" ht="26.1" customHeight="1" x14ac:dyDescent="0.25">
      <c r="B29" s="420"/>
      <c r="C29" s="434"/>
      <c r="D29" s="435"/>
      <c r="E29" s="202"/>
      <c r="F29" s="202"/>
      <c r="G29" s="194"/>
      <c r="H29" s="187" t="s">
        <v>286</v>
      </c>
      <c r="I29" s="192"/>
      <c r="J29" s="189"/>
      <c r="K29" s="189"/>
    </row>
    <row r="30" spans="2:11" ht="26.1" customHeight="1" x14ac:dyDescent="0.25">
      <c r="B30" s="420"/>
      <c r="C30" s="434"/>
      <c r="D30" s="435"/>
      <c r="E30" s="202"/>
      <c r="F30" s="202"/>
      <c r="G30" s="194"/>
      <c r="H30" s="187" t="s">
        <v>288</v>
      </c>
      <c r="I30" s="192"/>
      <c r="J30" s="189"/>
      <c r="K30" s="189"/>
    </row>
    <row r="31" spans="2:11" ht="26.1" customHeight="1" x14ac:dyDescent="0.25">
      <c r="B31" s="420"/>
      <c r="C31" s="434"/>
      <c r="D31" s="435"/>
      <c r="E31" s="202"/>
      <c r="F31" s="202"/>
      <c r="G31" s="194"/>
      <c r="H31" s="197" t="s">
        <v>290</v>
      </c>
      <c r="I31" s="198">
        <f>SUM(I32:I33)</f>
        <v>0</v>
      </c>
      <c r="J31" s="319" t="s">
        <v>264</v>
      </c>
      <c r="K31" s="199">
        <f>SUM(K32:K33)</f>
        <v>0</v>
      </c>
    </row>
    <row r="32" spans="2:11" ht="26.1" customHeight="1" thickBot="1" x14ac:dyDescent="0.3">
      <c r="B32" s="420"/>
      <c r="C32" s="426" t="s">
        <v>287</v>
      </c>
      <c r="D32" s="433"/>
      <c r="E32" s="322">
        <f>SUM(E26:E31)</f>
        <v>0</v>
      </c>
      <c r="F32" s="322">
        <f>SUM(F26:F31)</f>
        <v>0</v>
      </c>
      <c r="G32" s="194"/>
      <c r="H32" s="187"/>
      <c r="I32" s="192"/>
      <c r="J32" s="189"/>
      <c r="K32" s="189"/>
    </row>
    <row r="33" spans="2:22" ht="26.1" customHeight="1" x14ac:dyDescent="0.25">
      <c r="B33" s="420"/>
      <c r="C33" s="441" t="s">
        <v>289</v>
      </c>
      <c r="D33" s="442"/>
      <c r="E33" s="443"/>
      <c r="F33" s="444"/>
      <c r="G33" s="203"/>
      <c r="H33" s="187"/>
      <c r="I33" s="192"/>
      <c r="J33" s="189"/>
      <c r="K33" s="189"/>
    </row>
    <row r="34" spans="2:22" ht="24.75" thickBot="1" x14ac:dyDescent="0.3">
      <c r="B34" s="420"/>
      <c r="C34" s="434"/>
      <c r="D34" s="435"/>
      <c r="E34" s="202"/>
      <c r="F34" s="202"/>
      <c r="G34" s="194"/>
      <c r="H34" s="197" t="s">
        <v>291</v>
      </c>
      <c r="I34" s="198">
        <f>SUM(I35:I38)</f>
        <v>0</v>
      </c>
      <c r="J34" s="319" t="s">
        <v>264</v>
      </c>
      <c r="K34" s="199">
        <f>SUM(K35:K36)</f>
        <v>0</v>
      </c>
    </row>
    <row r="35" spans="2:22" ht="26.1" customHeight="1" x14ac:dyDescent="0.25">
      <c r="B35" s="420"/>
      <c r="C35" s="434"/>
      <c r="D35" s="435"/>
      <c r="E35" s="202"/>
      <c r="F35" s="202"/>
      <c r="G35" s="194"/>
      <c r="H35" s="329" t="s">
        <v>367</v>
      </c>
      <c r="I35" s="331"/>
      <c r="J35" s="333"/>
      <c r="K35" s="335"/>
    </row>
    <row r="36" spans="2:22" ht="26.1" customHeight="1" x14ac:dyDescent="0.25">
      <c r="B36" s="420"/>
      <c r="C36" s="434"/>
      <c r="D36" s="435"/>
      <c r="E36" s="202"/>
      <c r="F36" s="202"/>
      <c r="G36" s="194"/>
      <c r="H36" s="330"/>
      <c r="I36" s="201"/>
      <c r="J36" s="334"/>
      <c r="K36" s="328"/>
    </row>
    <row r="37" spans="2:22" ht="26.1" customHeight="1" x14ac:dyDescent="0.25">
      <c r="B37" s="420"/>
      <c r="C37" s="434"/>
      <c r="D37" s="435"/>
      <c r="E37" s="202"/>
      <c r="F37" s="202"/>
      <c r="G37" s="194"/>
      <c r="H37" s="187"/>
      <c r="I37" s="304"/>
      <c r="J37" s="189"/>
      <c r="K37" s="189"/>
    </row>
    <row r="38" spans="2:22" ht="26.1" customHeight="1" thickBot="1" x14ac:dyDescent="0.3">
      <c r="B38" s="421"/>
      <c r="C38" s="465" t="s">
        <v>292</v>
      </c>
      <c r="D38" s="466"/>
      <c r="E38" s="201">
        <f>SUM(E34:E37)</f>
        <v>0</v>
      </c>
      <c r="F38" s="201">
        <f>SUM(F34:F37)</f>
        <v>0</v>
      </c>
      <c r="G38" s="194"/>
      <c r="H38" s="204"/>
      <c r="I38" s="332"/>
      <c r="J38" s="205"/>
      <c r="K38" s="205"/>
    </row>
    <row r="39" spans="2:22" ht="26.1" customHeight="1" thickBot="1" x14ac:dyDescent="0.3">
      <c r="B39" s="467" t="s">
        <v>293</v>
      </c>
      <c r="C39" s="468"/>
      <c r="D39" s="469"/>
      <c r="E39" s="206">
        <f>SUM(E16,E20,E24,E32,E38)</f>
        <v>0</v>
      </c>
      <c r="F39" s="206">
        <f>SUM(F16,F20,F24,F32,F38)</f>
        <v>0</v>
      </c>
      <c r="G39" s="181"/>
      <c r="H39" s="207" t="s">
        <v>293</v>
      </c>
      <c r="I39" s="206">
        <f>SUM(I12,I17,I21,I25,I33,I36)</f>
        <v>0</v>
      </c>
      <c r="J39" s="208"/>
      <c r="K39" s="206">
        <f>SUM(K12,K17,K21,K25,K33,K36)</f>
        <v>0</v>
      </c>
    </row>
    <row r="40" spans="2:22" ht="26.1" customHeight="1" x14ac:dyDescent="0.25">
      <c r="B40" s="422" t="s">
        <v>294</v>
      </c>
      <c r="C40" s="471" t="s">
        <v>295</v>
      </c>
      <c r="D40" s="472"/>
      <c r="E40" s="320"/>
      <c r="F40" s="320"/>
      <c r="G40" s="186"/>
      <c r="H40" s="416" t="s">
        <v>294</v>
      </c>
      <c r="I40" s="209"/>
      <c r="J40" s="210"/>
      <c r="K40" s="211"/>
    </row>
    <row r="41" spans="2:22" ht="26.1" customHeight="1" x14ac:dyDescent="0.25">
      <c r="B41" s="423"/>
      <c r="C41" s="471" t="s">
        <v>295</v>
      </c>
      <c r="D41" s="472"/>
      <c r="E41" s="212"/>
      <c r="F41" s="212"/>
      <c r="G41" s="191"/>
      <c r="H41" s="417"/>
      <c r="I41" s="202"/>
      <c r="J41" s="213"/>
      <c r="K41" s="211"/>
    </row>
    <row r="42" spans="2:22" ht="26.1" customHeight="1" thickBot="1" x14ac:dyDescent="0.3">
      <c r="B42" s="423"/>
      <c r="C42" s="473" t="s">
        <v>295</v>
      </c>
      <c r="D42" s="474"/>
      <c r="E42" s="214"/>
      <c r="F42" s="214"/>
      <c r="G42" s="194"/>
      <c r="H42" s="418"/>
      <c r="I42" s="215"/>
      <c r="J42" s="216"/>
      <c r="K42" s="217"/>
    </row>
    <row r="43" spans="2:22" ht="26.1" customHeight="1" thickBot="1" x14ac:dyDescent="0.3">
      <c r="B43" s="467" t="s">
        <v>296</v>
      </c>
      <c r="C43" s="470"/>
      <c r="D43" s="470"/>
      <c r="E43" s="218">
        <f>SUM(E39:E42)</f>
        <v>0</v>
      </c>
      <c r="F43" s="219">
        <f>SUM(F39:F42)</f>
        <v>0</v>
      </c>
      <c r="G43" s="194"/>
      <c r="H43" s="207" t="s">
        <v>296</v>
      </c>
      <c r="I43" s="206">
        <f>SUM(I39:I42)</f>
        <v>0</v>
      </c>
      <c r="J43" s="220"/>
      <c r="K43" s="206">
        <f>SUM(K39:K42)</f>
        <v>0</v>
      </c>
    </row>
    <row r="44" spans="2:22" s="143" customFormat="1" ht="26.1" customHeight="1" x14ac:dyDescent="0.25">
      <c r="B44" s="147"/>
      <c r="C44" s="221"/>
      <c r="D44" s="221"/>
      <c r="E44" s="222"/>
      <c r="F44" s="222"/>
      <c r="G44" s="222"/>
      <c r="H44" s="172"/>
      <c r="I44" s="145"/>
      <c r="P44" s="147"/>
      <c r="Q44" s="147"/>
      <c r="R44" s="147"/>
      <c r="S44" s="147"/>
      <c r="T44" s="147"/>
      <c r="U44" s="147"/>
      <c r="V44" s="147"/>
    </row>
    <row r="45" spans="2:22" s="143" customFormat="1" ht="16.5" customHeight="1" x14ac:dyDescent="0.25">
      <c r="B45" s="147"/>
      <c r="C45" s="223" t="s">
        <v>297</v>
      </c>
      <c r="D45" s="223"/>
      <c r="E45" s="224" t="s">
        <v>298</v>
      </c>
      <c r="F45" s="222"/>
      <c r="G45" s="222"/>
      <c r="H45" s="172"/>
      <c r="I45" s="224" t="s">
        <v>297</v>
      </c>
      <c r="J45" s="225" t="s">
        <v>298</v>
      </c>
      <c r="P45" s="147"/>
      <c r="Q45" s="147"/>
      <c r="R45" s="147"/>
      <c r="S45" s="147"/>
      <c r="T45" s="147"/>
      <c r="U45" s="147"/>
      <c r="V45" s="147"/>
    </row>
    <row r="46" spans="2:22" s="143" customFormat="1" ht="26.1" customHeight="1" x14ac:dyDescent="0.25">
      <c r="B46" s="226" t="s">
        <v>299</v>
      </c>
      <c r="C46" s="227">
        <f>E16</f>
        <v>0</v>
      </c>
      <c r="D46" s="227"/>
      <c r="E46" s="227">
        <f>F16</f>
        <v>0</v>
      </c>
      <c r="F46" s="171"/>
      <c r="G46" s="171"/>
      <c r="H46" s="228" t="s">
        <v>300</v>
      </c>
      <c r="I46" s="229" t="e">
        <f>I12/I39</f>
        <v>#DIV/0!</v>
      </c>
      <c r="J46" s="229" t="e">
        <f>K12/K39</f>
        <v>#DIV/0!</v>
      </c>
      <c r="P46" s="147"/>
      <c r="Q46" s="147"/>
      <c r="R46" s="147"/>
      <c r="S46" s="147"/>
      <c r="T46" s="147"/>
      <c r="U46" s="147"/>
      <c r="V46" s="147"/>
    </row>
    <row r="47" spans="2:22" s="143" customFormat="1" ht="26.1" customHeight="1" x14ac:dyDescent="0.25">
      <c r="B47" s="226" t="s">
        <v>301</v>
      </c>
      <c r="C47" s="227">
        <f>E20</f>
        <v>0</v>
      </c>
      <c r="D47" s="227"/>
      <c r="E47" s="227">
        <f>F20</f>
        <v>0</v>
      </c>
      <c r="F47" s="171"/>
      <c r="G47" s="171"/>
      <c r="H47" s="230" t="s">
        <v>302</v>
      </c>
      <c r="I47" s="231" t="e">
        <f>I17/I39</f>
        <v>#DIV/0!</v>
      </c>
      <c r="J47" s="231" t="e">
        <f>K17/K39</f>
        <v>#DIV/0!</v>
      </c>
      <c r="P47" s="147"/>
      <c r="Q47" s="147"/>
      <c r="R47" s="147"/>
      <c r="S47" s="147"/>
      <c r="T47" s="147"/>
      <c r="U47" s="147"/>
      <c r="V47" s="147"/>
    </row>
    <row r="48" spans="2:22" s="143" customFormat="1" ht="26.1" customHeight="1" x14ac:dyDescent="0.25">
      <c r="B48" s="226" t="s">
        <v>303</v>
      </c>
      <c r="C48" s="227">
        <f>E24</f>
        <v>0</v>
      </c>
      <c r="D48" s="227"/>
      <c r="E48" s="227">
        <f>F24</f>
        <v>0</v>
      </c>
      <c r="F48" s="171"/>
      <c r="G48" s="171"/>
      <c r="H48" s="228"/>
      <c r="I48" s="232"/>
      <c r="J48" s="232"/>
      <c r="P48" s="147"/>
      <c r="Q48" s="147"/>
      <c r="R48" s="147"/>
      <c r="S48" s="147"/>
      <c r="T48" s="147"/>
      <c r="U48" s="147"/>
      <c r="V48" s="147"/>
    </row>
    <row r="49" spans="2:22" s="143" customFormat="1" ht="26.1" customHeight="1" x14ac:dyDescent="0.25">
      <c r="B49" s="230" t="s">
        <v>304</v>
      </c>
      <c r="C49" s="227">
        <f>SUM(E16+E20+E24)</f>
        <v>0</v>
      </c>
      <c r="D49" s="227"/>
      <c r="E49" s="227">
        <f>SUM(F16+F20+F24)</f>
        <v>0</v>
      </c>
      <c r="F49" s="171"/>
      <c r="G49" s="171"/>
      <c r="H49" s="230"/>
      <c r="I49" s="231"/>
      <c r="J49" s="231"/>
      <c r="P49" s="147"/>
      <c r="Q49" s="147"/>
      <c r="R49" s="147"/>
      <c r="S49" s="147"/>
      <c r="T49" s="147"/>
      <c r="U49" s="147"/>
      <c r="V49" s="147"/>
    </row>
    <row r="50" spans="2:22" s="143" customFormat="1" ht="26.1" customHeight="1" x14ac:dyDescent="0.25">
      <c r="E50" s="145"/>
      <c r="F50" s="145"/>
      <c r="G50" s="145"/>
      <c r="H50" s="230"/>
      <c r="I50" s="231"/>
      <c r="J50" s="231"/>
      <c r="P50" s="147"/>
      <c r="Q50" s="147"/>
      <c r="R50" s="147"/>
      <c r="S50" s="147"/>
      <c r="T50" s="147"/>
      <c r="U50" s="147"/>
      <c r="V50" s="147"/>
    </row>
    <row r="51" spans="2:22" s="143" customFormat="1" ht="26.1" customHeight="1" x14ac:dyDescent="0.25">
      <c r="B51" s="233" t="s">
        <v>305</v>
      </c>
      <c r="C51" s="234" t="e">
        <f>C49/E39</f>
        <v>#DIV/0!</v>
      </c>
      <c r="D51" s="234"/>
      <c r="E51" s="234" t="e">
        <f>E49/F39</f>
        <v>#DIV/0!</v>
      </c>
      <c r="F51" s="145"/>
      <c r="G51" s="145"/>
      <c r="H51" s="228" t="s">
        <v>306</v>
      </c>
      <c r="I51" s="232" t="e">
        <f>(I19+I23)/I39</f>
        <v>#DIV/0!</v>
      </c>
      <c r="J51" s="232" t="e">
        <f>(K19+K23)/K39</f>
        <v>#DIV/0!</v>
      </c>
      <c r="P51" s="147"/>
      <c r="Q51" s="147"/>
      <c r="R51" s="147"/>
      <c r="S51" s="147"/>
      <c r="T51" s="147"/>
      <c r="U51" s="147"/>
      <c r="V51" s="147"/>
    </row>
    <row r="52" spans="2:22" s="143" customFormat="1" ht="26.1" customHeight="1" x14ac:dyDescent="0.25">
      <c r="B52" s="233" t="s">
        <v>307</v>
      </c>
      <c r="C52" s="235" t="e">
        <f>E38/E39</f>
        <v>#DIV/0!</v>
      </c>
      <c r="D52" s="235"/>
      <c r="E52" s="235" t="e">
        <f>F38/F39</f>
        <v>#DIV/0!</v>
      </c>
      <c r="F52" s="145"/>
      <c r="G52" s="145"/>
      <c r="H52" s="228" t="s">
        <v>308</v>
      </c>
      <c r="I52" s="232" t="e">
        <f>I22/I39</f>
        <v>#DIV/0!</v>
      </c>
      <c r="J52" s="232" t="e">
        <f>K22/K39</f>
        <v>#DIV/0!</v>
      </c>
      <c r="P52" s="147"/>
      <c r="Q52" s="147"/>
      <c r="R52" s="147"/>
      <c r="S52" s="147"/>
      <c r="T52" s="147"/>
      <c r="U52" s="147"/>
      <c r="V52" s="147"/>
    </row>
    <row r="53" spans="2:22" s="143" customFormat="1" ht="26.1" customHeight="1" x14ac:dyDescent="0.25">
      <c r="B53" s="233" t="s">
        <v>309</v>
      </c>
      <c r="C53" s="235" t="e">
        <f>E32/E39</f>
        <v>#DIV/0!</v>
      </c>
      <c r="D53" s="235"/>
      <c r="E53" s="235" t="e">
        <f>F32/F39</f>
        <v>#DIV/0!</v>
      </c>
      <c r="F53" s="171"/>
      <c r="G53" s="171"/>
      <c r="H53" s="230" t="s">
        <v>310</v>
      </c>
      <c r="I53" s="231" t="e">
        <f>(I31+I34)/I39</f>
        <v>#DIV/0!</v>
      </c>
      <c r="J53" s="231" t="e">
        <f>(K31+K34)/K39</f>
        <v>#DIV/0!</v>
      </c>
      <c r="P53" s="147"/>
      <c r="Q53" s="147"/>
      <c r="R53" s="147"/>
      <c r="S53" s="147"/>
      <c r="T53" s="147"/>
      <c r="U53" s="147"/>
      <c r="V53" s="147"/>
    </row>
    <row r="54" spans="2:22" s="143" customFormat="1" ht="26.1" customHeight="1" x14ac:dyDescent="0.25">
      <c r="C54" s="170"/>
      <c r="D54" s="170"/>
      <c r="E54" s="171"/>
      <c r="F54" s="171"/>
      <c r="G54" s="171"/>
      <c r="I54" s="145"/>
      <c r="P54" s="147"/>
      <c r="Q54" s="147"/>
      <c r="R54" s="147"/>
      <c r="S54" s="147"/>
      <c r="T54" s="147"/>
      <c r="U54" s="147"/>
      <c r="V54" s="147"/>
    </row>
    <row r="55" spans="2:22" s="143" customFormat="1" ht="26.1" customHeight="1" x14ac:dyDescent="0.25">
      <c r="C55" s="170"/>
      <c r="D55" s="170"/>
      <c r="E55" s="171"/>
      <c r="F55" s="171"/>
      <c r="G55" s="171"/>
      <c r="H55" s="147"/>
      <c r="I55" s="222"/>
      <c r="J55" s="236"/>
      <c r="K55" s="236"/>
      <c r="P55" s="147"/>
      <c r="Q55" s="147"/>
      <c r="R55" s="147"/>
      <c r="S55" s="147"/>
      <c r="T55" s="147"/>
      <c r="U55" s="147"/>
      <c r="V55" s="147"/>
    </row>
    <row r="56" spans="2:22" s="143" customFormat="1" ht="26.1" customHeight="1" x14ac:dyDescent="0.25">
      <c r="C56" s="170"/>
      <c r="D56" s="170"/>
      <c r="E56" s="171"/>
      <c r="F56" s="171"/>
      <c r="G56" s="171"/>
      <c r="H56" s="147"/>
      <c r="I56" s="237"/>
      <c r="J56" s="238"/>
      <c r="K56" s="238"/>
      <c r="P56" s="147"/>
      <c r="Q56" s="147"/>
      <c r="R56" s="147"/>
      <c r="S56" s="147"/>
      <c r="T56" s="147"/>
      <c r="U56" s="147"/>
      <c r="V56" s="147"/>
    </row>
    <row r="57" spans="2:22" s="143" customFormat="1" ht="26.1" customHeight="1" x14ac:dyDescent="0.25">
      <c r="C57" s="170"/>
      <c r="D57" s="170"/>
      <c r="E57" s="171"/>
      <c r="F57" s="171"/>
      <c r="G57" s="171"/>
      <c r="H57" s="147"/>
      <c r="I57" s="237"/>
      <c r="J57" s="238"/>
      <c r="K57" s="238"/>
      <c r="P57" s="147"/>
      <c r="Q57" s="147"/>
      <c r="R57" s="147"/>
      <c r="S57" s="147"/>
      <c r="T57" s="147"/>
      <c r="U57" s="147"/>
      <c r="V57" s="147"/>
    </row>
    <row r="58" spans="2:22" s="143" customFormat="1" ht="26.1" customHeight="1" x14ac:dyDescent="0.25">
      <c r="C58" s="170"/>
      <c r="D58" s="170"/>
      <c r="E58" s="171"/>
      <c r="F58" s="171"/>
      <c r="G58" s="171"/>
      <c r="H58" s="147"/>
      <c r="I58" s="237"/>
      <c r="J58" s="238"/>
      <c r="K58" s="238"/>
      <c r="P58" s="147"/>
      <c r="Q58" s="147"/>
      <c r="R58" s="147"/>
      <c r="S58" s="147"/>
      <c r="T58" s="147"/>
      <c r="U58" s="147"/>
      <c r="V58" s="147"/>
    </row>
    <row r="59" spans="2:22" s="143" customFormat="1" x14ac:dyDescent="0.25">
      <c r="C59" s="170"/>
      <c r="D59" s="170"/>
      <c r="E59" s="171"/>
      <c r="F59" s="171"/>
      <c r="G59" s="171"/>
      <c r="H59" s="172"/>
      <c r="I59" s="145"/>
      <c r="L59" s="239" t="s">
        <v>311</v>
      </c>
      <c r="P59" s="147"/>
      <c r="Q59" s="147"/>
      <c r="R59" s="147"/>
      <c r="S59" s="147"/>
      <c r="T59" s="147"/>
      <c r="U59" s="147"/>
      <c r="V59" s="147"/>
    </row>
    <row r="60" spans="2:22" s="143" customFormat="1" x14ac:dyDescent="0.25">
      <c r="C60" s="170"/>
      <c r="D60" s="170"/>
      <c r="E60" s="171"/>
      <c r="F60" s="171"/>
      <c r="G60" s="171"/>
      <c r="H60" s="172"/>
      <c r="I60" s="145"/>
      <c r="L60" s="240" t="e">
        <f>I56/#REF!</f>
        <v>#REF!</v>
      </c>
      <c r="P60" s="147"/>
      <c r="Q60" s="147"/>
      <c r="R60" s="147"/>
      <c r="S60" s="147"/>
      <c r="T60" s="147"/>
      <c r="U60" s="147"/>
      <c r="V60" s="147"/>
    </row>
    <row r="61" spans="2:22" s="143" customFormat="1" x14ac:dyDescent="0.25">
      <c r="B61" s="147"/>
      <c r="C61" s="170"/>
      <c r="D61" s="170"/>
      <c r="E61" s="171"/>
      <c r="F61" s="171"/>
      <c r="G61" s="171"/>
      <c r="H61" s="172"/>
      <c r="I61" s="145"/>
      <c r="L61" s="240" t="e">
        <f>I57/#REF!</f>
        <v>#REF!</v>
      </c>
      <c r="P61" s="147"/>
      <c r="Q61" s="147"/>
      <c r="R61" s="147"/>
      <c r="S61" s="147"/>
      <c r="T61" s="147"/>
      <c r="U61" s="147"/>
      <c r="V61" s="147"/>
    </row>
    <row r="62" spans="2:22" s="143" customFormat="1" x14ac:dyDescent="0.25">
      <c r="B62" s="147"/>
      <c r="C62" s="170"/>
      <c r="D62" s="170"/>
      <c r="E62" s="171"/>
      <c r="F62" s="171"/>
      <c r="G62" s="171"/>
      <c r="H62" s="172"/>
      <c r="I62" s="145"/>
      <c r="L62" s="240" t="e">
        <f>I58/#REF!</f>
        <v>#REF!</v>
      </c>
      <c r="P62" s="147"/>
      <c r="Q62" s="147"/>
      <c r="R62" s="147"/>
      <c r="S62" s="147"/>
      <c r="T62" s="147"/>
      <c r="U62" s="147"/>
      <c r="V62" s="147"/>
    </row>
    <row r="63" spans="2:22" s="143" customFormat="1" x14ac:dyDescent="0.25">
      <c r="B63" s="147"/>
      <c r="C63" s="170"/>
      <c r="D63" s="170"/>
      <c r="E63" s="171"/>
      <c r="F63" s="171"/>
      <c r="G63" s="171"/>
      <c r="H63" s="172"/>
      <c r="I63" s="145"/>
      <c r="P63" s="147"/>
      <c r="Q63" s="147"/>
      <c r="R63" s="147"/>
      <c r="S63" s="147"/>
      <c r="T63" s="147"/>
      <c r="U63" s="147"/>
      <c r="V63" s="147"/>
    </row>
    <row r="64" spans="2:22" s="143" customFormat="1" x14ac:dyDescent="0.25">
      <c r="B64" s="147"/>
      <c r="C64" s="170"/>
      <c r="D64" s="170"/>
      <c r="E64" s="171"/>
      <c r="F64" s="171"/>
      <c r="G64" s="171"/>
      <c r="H64" s="172"/>
      <c r="I64" s="145"/>
      <c r="P64" s="147"/>
      <c r="Q64" s="147"/>
      <c r="R64" s="147"/>
      <c r="S64" s="147"/>
      <c r="T64" s="147"/>
      <c r="U64" s="147"/>
      <c r="V64" s="147"/>
    </row>
    <row r="65" spans="2:22" s="143" customFormat="1" x14ac:dyDescent="0.25">
      <c r="B65" s="147"/>
      <c r="C65" s="170"/>
      <c r="D65" s="170"/>
      <c r="E65" s="171"/>
      <c r="F65" s="171"/>
      <c r="G65" s="171"/>
      <c r="H65" s="172"/>
      <c r="I65" s="145"/>
      <c r="P65" s="147"/>
      <c r="Q65" s="147"/>
      <c r="R65" s="147"/>
      <c r="S65" s="147"/>
      <c r="T65" s="147"/>
      <c r="U65" s="147"/>
      <c r="V65" s="147"/>
    </row>
    <row r="66" spans="2:22" s="143" customFormat="1" x14ac:dyDescent="0.25">
      <c r="B66" s="147"/>
      <c r="C66" s="170"/>
      <c r="D66" s="170"/>
      <c r="E66" s="171"/>
      <c r="F66" s="171"/>
      <c r="G66" s="171"/>
      <c r="H66" s="172"/>
      <c r="I66" s="145"/>
      <c r="P66" s="147"/>
      <c r="Q66" s="147"/>
      <c r="R66" s="147"/>
      <c r="S66" s="147"/>
      <c r="T66" s="147"/>
      <c r="U66" s="147"/>
      <c r="V66" s="147"/>
    </row>
    <row r="67" spans="2:22" s="143" customFormat="1" x14ac:dyDescent="0.25">
      <c r="B67" s="147"/>
      <c r="C67" s="170"/>
      <c r="D67" s="170"/>
      <c r="E67" s="171"/>
      <c r="F67" s="171"/>
      <c r="G67" s="171"/>
      <c r="H67" s="172"/>
      <c r="I67" s="145"/>
      <c r="P67" s="147"/>
      <c r="Q67" s="147"/>
      <c r="R67" s="147"/>
      <c r="S67" s="147"/>
      <c r="T67" s="147"/>
      <c r="U67" s="147"/>
      <c r="V67" s="147"/>
    </row>
    <row r="68" spans="2:22" s="143" customFormat="1" x14ac:dyDescent="0.25">
      <c r="B68" s="147"/>
      <c r="C68" s="170"/>
      <c r="D68" s="170"/>
      <c r="E68" s="171"/>
      <c r="F68" s="171"/>
      <c r="G68" s="171"/>
      <c r="H68" s="172"/>
      <c r="I68" s="145"/>
      <c r="P68" s="147"/>
      <c r="Q68" s="147"/>
      <c r="R68" s="147"/>
      <c r="S68" s="147"/>
      <c r="T68" s="147"/>
      <c r="U68" s="147"/>
      <c r="V68" s="147"/>
    </row>
    <row r="69" spans="2:22" s="143" customFormat="1" x14ac:dyDescent="0.25">
      <c r="B69" s="147"/>
      <c r="C69" s="170"/>
      <c r="D69" s="170"/>
      <c r="E69" s="171"/>
      <c r="F69" s="171"/>
      <c r="G69" s="171"/>
      <c r="H69" s="172"/>
      <c r="I69" s="145"/>
      <c r="P69" s="147"/>
      <c r="Q69" s="147"/>
      <c r="R69" s="147"/>
      <c r="S69" s="147"/>
      <c r="T69" s="147"/>
      <c r="U69" s="147"/>
      <c r="V69" s="147"/>
    </row>
    <row r="70" spans="2:22" s="143" customFormat="1" x14ac:dyDescent="0.25">
      <c r="B70" s="147"/>
      <c r="C70" s="170"/>
      <c r="D70" s="170"/>
      <c r="E70" s="171"/>
      <c r="F70" s="171"/>
      <c r="G70" s="171"/>
      <c r="H70" s="172"/>
      <c r="I70" s="145"/>
      <c r="P70" s="147"/>
      <c r="Q70" s="147"/>
      <c r="R70" s="147"/>
      <c r="S70" s="147"/>
      <c r="T70" s="147"/>
      <c r="U70" s="147"/>
      <c r="V70" s="147"/>
    </row>
    <row r="71" spans="2:22" s="143" customFormat="1" x14ac:dyDescent="0.25">
      <c r="B71" s="147"/>
      <c r="C71" s="170"/>
      <c r="D71" s="170"/>
      <c r="E71" s="171"/>
      <c r="F71" s="171"/>
      <c r="G71" s="171"/>
      <c r="H71" s="172"/>
      <c r="I71" s="145"/>
      <c r="P71" s="147"/>
      <c r="Q71" s="147"/>
      <c r="R71" s="147"/>
      <c r="S71" s="147"/>
      <c r="T71" s="147"/>
      <c r="U71" s="147"/>
      <c r="V71" s="147"/>
    </row>
    <row r="72" spans="2:22" s="143" customFormat="1" x14ac:dyDescent="0.25">
      <c r="B72" s="147"/>
      <c r="C72" s="170"/>
      <c r="D72" s="170"/>
      <c r="E72" s="171"/>
      <c r="F72" s="171"/>
      <c r="G72" s="171"/>
      <c r="H72" s="172"/>
      <c r="I72" s="145"/>
      <c r="P72" s="147"/>
      <c r="Q72" s="147"/>
      <c r="R72" s="147"/>
      <c r="S72" s="147"/>
      <c r="T72" s="147"/>
      <c r="U72" s="147"/>
      <c r="V72" s="147"/>
    </row>
    <row r="73" spans="2:22" s="143" customFormat="1" x14ac:dyDescent="0.25">
      <c r="B73" s="147"/>
      <c r="C73" s="170"/>
      <c r="D73" s="170"/>
      <c r="E73" s="171"/>
      <c r="F73" s="171"/>
      <c r="G73" s="171"/>
      <c r="H73" s="172"/>
      <c r="I73" s="145"/>
      <c r="P73" s="147"/>
      <c r="Q73" s="147"/>
      <c r="R73" s="147"/>
      <c r="S73" s="147"/>
      <c r="T73" s="147"/>
      <c r="U73" s="147"/>
      <c r="V73" s="147"/>
    </row>
    <row r="74" spans="2:22" s="143" customFormat="1" x14ac:dyDescent="0.25">
      <c r="B74" s="147"/>
      <c r="C74" s="170"/>
      <c r="D74" s="170"/>
      <c r="E74" s="171"/>
      <c r="F74" s="171"/>
      <c r="G74" s="171"/>
      <c r="H74" s="172"/>
      <c r="I74" s="145"/>
      <c r="P74" s="147"/>
      <c r="Q74" s="147"/>
      <c r="R74" s="147"/>
      <c r="S74" s="147"/>
      <c r="T74" s="147"/>
      <c r="U74" s="147"/>
      <c r="V74" s="147"/>
    </row>
    <row r="75" spans="2:22" s="143" customFormat="1" x14ac:dyDescent="0.25">
      <c r="B75" s="147"/>
      <c r="C75" s="170"/>
      <c r="D75" s="170"/>
      <c r="E75" s="171"/>
      <c r="F75" s="171"/>
      <c r="G75" s="171"/>
      <c r="H75" s="172"/>
      <c r="I75" s="145"/>
      <c r="P75" s="147"/>
      <c r="Q75" s="147"/>
      <c r="R75" s="147"/>
      <c r="S75" s="147"/>
      <c r="T75" s="147"/>
      <c r="U75" s="147"/>
      <c r="V75" s="147"/>
    </row>
    <row r="76" spans="2:22" s="143" customFormat="1" x14ac:dyDescent="0.25">
      <c r="B76" s="147"/>
      <c r="C76" s="170"/>
      <c r="D76" s="170"/>
      <c r="E76" s="171"/>
      <c r="F76" s="171"/>
      <c r="G76" s="171"/>
      <c r="H76" s="172"/>
      <c r="I76" s="145"/>
      <c r="P76" s="147"/>
      <c r="Q76" s="147"/>
      <c r="R76" s="147"/>
      <c r="S76" s="147"/>
      <c r="T76" s="147"/>
      <c r="U76" s="147"/>
      <c r="V76" s="147"/>
    </row>
    <row r="77" spans="2:22" s="143" customFormat="1" x14ac:dyDescent="0.25">
      <c r="B77" s="147"/>
      <c r="C77" s="170"/>
      <c r="D77" s="170"/>
      <c r="E77" s="171"/>
      <c r="F77" s="171"/>
      <c r="G77" s="171"/>
      <c r="H77" s="172"/>
      <c r="I77" s="145"/>
      <c r="P77" s="147"/>
      <c r="Q77" s="147"/>
      <c r="R77" s="147"/>
      <c r="S77" s="147"/>
      <c r="T77" s="147"/>
      <c r="U77" s="147"/>
      <c r="V77" s="147"/>
    </row>
    <row r="78" spans="2:22" s="143" customFormat="1" x14ac:dyDescent="0.25">
      <c r="B78" s="147"/>
      <c r="C78" s="170"/>
      <c r="D78" s="170"/>
      <c r="E78" s="171"/>
      <c r="F78" s="171"/>
      <c r="G78" s="171"/>
      <c r="H78" s="172"/>
      <c r="I78" s="145"/>
      <c r="P78" s="147"/>
      <c r="Q78" s="147"/>
      <c r="R78" s="147"/>
      <c r="S78" s="147"/>
      <c r="T78" s="147"/>
      <c r="U78" s="147"/>
      <c r="V78" s="147"/>
    </row>
    <row r="79" spans="2:22" s="143" customFormat="1" x14ac:dyDescent="0.25">
      <c r="B79" s="147"/>
      <c r="C79" s="170"/>
      <c r="D79" s="170"/>
      <c r="E79" s="171"/>
      <c r="F79" s="171"/>
      <c r="G79" s="171"/>
      <c r="H79" s="172"/>
      <c r="I79" s="145"/>
      <c r="P79" s="147"/>
      <c r="Q79" s="147"/>
      <c r="R79" s="147"/>
      <c r="S79" s="147"/>
      <c r="T79" s="147"/>
      <c r="U79" s="147"/>
      <c r="V79" s="147"/>
    </row>
    <row r="80" spans="2:22" s="143" customFormat="1" x14ac:dyDescent="0.25">
      <c r="B80" s="147"/>
      <c r="C80" s="170"/>
      <c r="D80" s="170"/>
      <c r="E80" s="171"/>
      <c r="F80" s="171"/>
      <c r="G80" s="171"/>
      <c r="H80" s="172"/>
      <c r="I80" s="145"/>
      <c r="P80" s="147"/>
      <c r="Q80" s="147"/>
      <c r="R80" s="147"/>
      <c r="S80" s="147"/>
      <c r="T80" s="147"/>
      <c r="U80" s="147"/>
      <c r="V80" s="147"/>
    </row>
    <row r="81" spans="2:22" s="143" customFormat="1" x14ac:dyDescent="0.25">
      <c r="B81" s="147"/>
      <c r="C81" s="170"/>
      <c r="D81" s="170"/>
      <c r="E81" s="171"/>
      <c r="F81" s="171"/>
      <c r="G81" s="171"/>
      <c r="H81" s="172"/>
      <c r="I81" s="145"/>
      <c r="P81" s="147"/>
      <c r="Q81" s="147"/>
      <c r="R81" s="147"/>
      <c r="S81" s="147"/>
      <c r="T81" s="147"/>
      <c r="U81" s="147"/>
      <c r="V81" s="147"/>
    </row>
    <row r="82" spans="2:22" s="143" customFormat="1" x14ac:dyDescent="0.25">
      <c r="B82" s="147"/>
      <c r="C82" s="170"/>
      <c r="D82" s="170"/>
      <c r="E82" s="171"/>
      <c r="F82" s="171"/>
      <c r="G82" s="171"/>
      <c r="H82" s="172"/>
      <c r="I82" s="145"/>
      <c r="P82" s="147"/>
      <c r="Q82" s="147"/>
      <c r="R82" s="147"/>
      <c r="S82" s="147"/>
      <c r="T82" s="147"/>
      <c r="U82" s="147"/>
      <c r="V82" s="147"/>
    </row>
    <row r="83" spans="2:22" s="143" customFormat="1" x14ac:dyDescent="0.25">
      <c r="B83" s="147"/>
      <c r="C83" s="170"/>
      <c r="D83" s="170"/>
      <c r="E83" s="171"/>
      <c r="F83" s="171"/>
      <c r="G83" s="171"/>
      <c r="H83" s="172"/>
      <c r="I83" s="145"/>
      <c r="P83" s="147"/>
      <c r="Q83" s="147"/>
      <c r="R83" s="147"/>
      <c r="S83" s="147"/>
      <c r="T83" s="147"/>
      <c r="U83" s="147"/>
      <c r="V83" s="147"/>
    </row>
    <row r="84" spans="2:22" s="143" customFormat="1" x14ac:dyDescent="0.25">
      <c r="B84" s="147"/>
      <c r="C84" s="170"/>
      <c r="D84" s="170"/>
      <c r="E84" s="171"/>
      <c r="F84" s="171"/>
      <c r="G84" s="171"/>
      <c r="H84" s="172"/>
      <c r="I84" s="145"/>
      <c r="P84" s="147"/>
      <c r="Q84" s="147"/>
      <c r="R84" s="147"/>
      <c r="S84" s="147"/>
      <c r="T84" s="147"/>
      <c r="U84" s="147"/>
      <c r="V84" s="147"/>
    </row>
    <row r="85" spans="2:22" s="143" customFormat="1" x14ac:dyDescent="0.25">
      <c r="B85" s="147"/>
      <c r="C85" s="170"/>
      <c r="D85" s="170"/>
      <c r="E85" s="171"/>
      <c r="F85" s="171"/>
      <c r="G85" s="171"/>
      <c r="H85" s="172"/>
      <c r="I85" s="145"/>
      <c r="P85" s="147"/>
      <c r="Q85" s="147"/>
      <c r="R85" s="147"/>
      <c r="S85" s="147"/>
      <c r="T85" s="147"/>
      <c r="U85" s="147"/>
      <c r="V85" s="147"/>
    </row>
    <row r="86" spans="2:22" s="143" customFormat="1" x14ac:dyDescent="0.25">
      <c r="B86" s="147"/>
      <c r="C86" s="170"/>
      <c r="D86" s="170"/>
      <c r="E86" s="171"/>
      <c r="F86" s="171"/>
      <c r="G86" s="171"/>
      <c r="H86" s="172"/>
      <c r="I86" s="145"/>
      <c r="P86" s="147"/>
      <c r="Q86" s="147"/>
      <c r="R86" s="147"/>
      <c r="S86" s="147"/>
      <c r="T86" s="147"/>
      <c r="U86" s="147"/>
      <c r="V86" s="147"/>
    </row>
    <row r="87" spans="2:22" s="143" customFormat="1" x14ac:dyDescent="0.25">
      <c r="B87" s="147"/>
      <c r="C87" s="170"/>
      <c r="D87" s="170"/>
      <c r="E87" s="171"/>
      <c r="F87" s="171"/>
      <c r="G87" s="171"/>
      <c r="H87" s="172"/>
      <c r="I87" s="145"/>
      <c r="P87" s="147"/>
      <c r="Q87" s="147"/>
      <c r="R87" s="147"/>
      <c r="S87" s="147"/>
      <c r="T87" s="147"/>
      <c r="U87" s="147"/>
      <c r="V87" s="147"/>
    </row>
    <row r="88" spans="2:22" s="143" customFormat="1" x14ac:dyDescent="0.25">
      <c r="B88" s="147"/>
      <c r="C88" s="170"/>
      <c r="D88" s="170"/>
      <c r="E88" s="171"/>
      <c r="F88" s="171"/>
      <c r="G88" s="171"/>
      <c r="H88" s="172"/>
      <c r="I88" s="145"/>
      <c r="P88" s="147"/>
      <c r="Q88" s="147"/>
      <c r="R88" s="147"/>
      <c r="S88" s="147"/>
      <c r="T88" s="147"/>
      <c r="U88" s="147"/>
      <c r="V88" s="147"/>
    </row>
    <row r="89" spans="2:22" s="143" customFormat="1" x14ac:dyDescent="0.25">
      <c r="B89" s="147"/>
      <c r="C89" s="170"/>
      <c r="D89" s="170"/>
      <c r="E89" s="171"/>
      <c r="F89" s="171"/>
      <c r="G89" s="171"/>
      <c r="H89" s="172"/>
      <c r="I89" s="145"/>
      <c r="P89" s="147"/>
      <c r="Q89" s="147"/>
      <c r="R89" s="147"/>
      <c r="S89" s="147"/>
      <c r="T89" s="147"/>
      <c r="U89" s="147"/>
      <c r="V89" s="147"/>
    </row>
    <row r="90" spans="2:22" s="143" customFormat="1" x14ac:dyDescent="0.25">
      <c r="B90" s="147"/>
      <c r="C90" s="170"/>
      <c r="D90" s="170"/>
      <c r="E90" s="171"/>
      <c r="F90" s="171"/>
      <c r="G90" s="171"/>
      <c r="H90" s="172"/>
      <c r="I90" s="145"/>
      <c r="P90" s="147"/>
      <c r="Q90" s="147"/>
      <c r="R90" s="147"/>
      <c r="S90" s="147"/>
      <c r="T90" s="147"/>
      <c r="U90" s="147"/>
      <c r="V90" s="147"/>
    </row>
    <row r="91" spans="2:22" s="143" customFormat="1" x14ac:dyDescent="0.25">
      <c r="B91" s="147"/>
      <c r="C91" s="170"/>
      <c r="D91" s="170"/>
      <c r="E91" s="171"/>
      <c r="F91" s="171"/>
      <c r="G91" s="171"/>
      <c r="H91" s="172"/>
      <c r="I91" s="145"/>
      <c r="P91" s="147"/>
      <c r="Q91" s="147"/>
      <c r="R91" s="147"/>
      <c r="S91" s="147"/>
      <c r="T91" s="147"/>
      <c r="U91" s="147"/>
      <c r="V91" s="147"/>
    </row>
    <row r="92" spans="2:22" s="143" customFormat="1" x14ac:dyDescent="0.25">
      <c r="B92" s="147"/>
      <c r="C92" s="170"/>
      <c r="D92" s="170"/>
      <c r="E92" s="171"/>
      <c r="F92" s="171"/>
      <c r="G92" s="171"/>
      <c r="H92" s="172"/>
      <c r="I92" s="145"/>
      <c r="P92" s="147"/>
      <c r="Q92" s="147"/>
      <c r="R92" s="147"/>
      <c r="S92" s="147"/>
      <c r="T92" s="147"/>
      <c r="U92" s="147"/>
      <c r="V92" s="147"/>
    </row>
    <row r="93" spans="2:22" s="143" customFormat="1" x14ac:dyDescent="0.25">
      <c r="B93" s="147"/>
      <c r="C93" s="170"/>
      <c r="D93" s="170"/>
      <c r="E93" s="171"/>
      <c r="F93" s="171"/>
      <c r="G93" s="171"/>
      <c r="H93" s="172"/>
      <c r="I93" s="145"/>
      <c r="P93" s="147"/>
      <c r="Q93" s="147"/>
      <c r="R93" s="147"/>
      <c r="S93" s="147"/>
      <c r="T93" s="147"/>
      <c r="U93" s="147"/>
      <c r="V93" s="147"/>
    </row>
    <row r="94" spans="2:22" s="143" customFormat="1" x14ac:dyDescent="0.25">
      <c r="B94" s="147"/>
      <c r="C94" s="170"/>
      <c r="D94" s="170"/>
      <c r="E94" s="171"/>
      <c r="F94" s="171"/>
      <c r="G94" s="171"/>
      <c r="H94" s="172"/>
      <c r="I94" s="145"/>
      <c r="P94" s="147"/>
      <c r="Q94" s="147"/>
      <c r="R94" s="147"/>
      <c r="S94" s="147"/>
      <c r="T94" s="147"/>
      <c r="U94" s="147"/>
      <c r="V94" s="147"/>
    </row>
    <row r="95" spans="2:22" s="143" customFormat="1" x14ac:dyDescent="0.25">
      <c r="B95" s="147"/>
      <c r="C95" s="170"/>
      <c r="D95" s="170"/>
      <c r="E95" s="171"/>
      <c r="F95" s="171"/>
      <c r="G95" s="171"/>
      <c r="H95" s="172"/>
      <c r="I95" s="145"/>
      <c r="P95" s="147"/>
      <c r="Q95" s="147"/>
      <c r="R95" s="147"/>
      <c r="S95" s="147"/>
      <c r="T95" s="147"/>
      <c r="U95" s="147"/>
      <c r="V95" s="147"/>
    </row>
    <row r="96" spans="2:22" s="143" customFormat="1" x14ac:dyDescent="0.25">
      <c r="B96" s="147"/>
      <c r="C96" s="170"/>
      <c r="D96" s="170"/>
      <c r="E96" s="171"/>
      <c r="F96" s="171"/>
      <c r="G96" s="171"/>
      <c r="H96" s="172"/>
      <c r="I96" s="145"/>
      <c r="P96" s="147"/>
      <c r="Q96" s="147"/>
      <c r="R96" s="147"/>
      <c r="S96" s="147"/>
      <c r="T96" s="147"/>
      <c r="U96" s="147"/>
      <c r="V96" s="147"/>
    </row>
    <row r="97" spans="2:22" s="143" customFormat="1" x14ac:dyDescent="0.25">
      <c r="B97" s="147"/>
      <c r="C97" s="170"/>
      <c r="D97" s="170"/>
      <c r="E97" s="171"/>
      <c r="F97" s="171"/>
      <c r="G97" s="171"/>
      <c r="H97" s="172"/>
      <c r="I97" s="145"/>
      <c r="P97" s="147"/>
      <c r="Q97" s="147"/>
      <c r="R97" s="147"/>
      <c r="S97" s="147"/>
      <c r="T97" s="147"/>
      <c r="U97" s="147"/>
      <c r="V97" s="147"/>
    </row>
    <row r="98" spans="2:22" s="143" customFormat="1" x14ac:dyDescent="0.25">
      <c r="B98" s="147"/>
      <c r="C98" s="170"/>
      <c r="D98" s="170"/>
      <c r="E98" s="171"/>
      <c r="F98" s="171"/>
      <c r="G98" s="171"/>
      <c r="H98" s="172"/>
      <c r="I98" s="145"/>
      <c r="P98" s="147"/>
      <c r="Q98" s="147"/>
      <c r="R98" s="147"/>
      <c r="S98" s="147"/>
      <c r="T98" s="147"/>
      <c r="U98" s="147"/>
      <c r="V98" s="147"/>
    </row>
    <row r="99" spans="2:22" s="143" customFormat="1" x14ac:dyDescent="0.25">
      <c r="B99" s="147"/>
      <c r="C99" s="170"/>
      <c r="D99" s="170"/>
      <c r="E99" s="171"/>
      <c r="F99" s="171"/>
      <c r="G99" s="171"/>
      <c r="H99" s="172"/>
      <c r="I99" s="145"/>
      <c r="P99" s="147"/>
      <c r="Q99" s="147"/>
      <c r="R99" s="147"/>
      <c r="S99" s="147"/>
      <c r="T99" s="147"/>
      <c r="U99" s="147"/>
      <c r="V99" s="147"/>
    </row>
    <row r="100" spans="2:22" s="143" customFormat="1" x14ac:dyDescent="0.25">
      <c r="B100" s="147"/>
      <c r="C100" s="170"/>
      <c r="D100" s="170"/>
      <c r="E100" s="171"/>
      <c r="F100" s="171"/>
      <c r="G100" s="171"/>
      <c r="H100" s="172"/>
      <c r="I100" s="145"/>
      <c r="P100" s="147"/>
      <c r="Q100" s="147"/>
      <c r="R100" s="147"/>
      <c r="S100" s="147"/>
      <c r="T100" s="147"/>
      <c r="U100" s="147"/>
      <c r="V100" s="147"/>
    </row>
    <row r="101" spans="2:22" s="143" customFormat="1" x14ac:dyDescent="0.25">
      <c r="B101" s="147"/>
      <c r="C101" s="170"/>
      <c r="D101" s="170"/>
      <c r="E101" s="171"/>
      <c r="F101" s="171"/>
      <c r="G101" s="171"/>
      <c r="H101" s="172"/>
      <c r="I101" s="145"/>
      <c r="P101" s="147"/>
      <c r="Q101" s="147"/>
      <c r="R101" s="147"/>
      <c r="S101" s="147"/>
      <c r="T101" s="147"/>
      <c r="U101" s="147"/>
      <c r="V101" s="147"/>
    </row>
    <row r="102" spans="2:22" s="143" customFormat="1" x14ac:dyDescent="0.25">
      <c r="B102" s="147"/>
      <c r="C102" s="170"/>
      <c r="D102" s="170"/>
      <c r="E102" s="171"/>
      <c r="F102" s="171"/>
      <c r="G102" s="171"/>
      <c r="H102" s="172"/>
      <c r="I102" s="145"/>
      <c r="P102" s="147"/>
      <c r="Q102" s="147"/>
      <c r="R102" s="147"/>
      <c r="S102" s="147"/>
      <c r="T102" s="147"/>
      <c r="U102" s="147"/>
      <c r="V102" s="147"/>
    </row>
    <row r="103" spans="2:22" s="143" customFormat="1" x14ac:dyDescent="0.25">
      <c r="B103" s="147"/>
      <c r="C103" s="170"/>
      <c r="D103" s="170"/>
      <c r="E103" s="171"/>
      <c r="F103" s="171"/>
      <c r="G103" s="171"/>
      <c r="H103" s="172"/>
      <c r="I103" s="145"/>
      <c r="P103" s="147"/>
      <c r="Q103" s="147"/>
      <c r="R103" s="147"/>
      <c r="S103" s="147"/>
      <c r="T103" s="147"/>
      <c r="U103" s="147"/>
      <c r="V103" s="147"/>
    </row>
    <row r="104" spans="2:22" s="143" customFormat="1" x14ac:dyDescent="0.25">
      <c r="B104" s="147"/>
      <c r="C104" s="170"/>
      <c r="D104" s="170"/>
      <c r="E104" s="171"/>
      <c r="F104" s="171"/>
      <c r="G104" s="171"/>
      <c r="H104" s="172"/>
      <c r="I104" s="145"/>
      <c r="P104" s="147"/>
      <c r="Q104" s="147"/>
      <c r="R104" s="147"/>
      <c r="S104" s="147"/>
      <c r="T104" s="147"/>
      <c r="U104" s="147"/>
      <c r="V104" s="147"/>
    </row>
    <row r="105" spans="2:22" s="143" customFormat="1" x14ac:dyDescent="0.25">
      <c r="B105" s="147"/>
      <c r="C105" s="170"/>
      <c r="D105" s="170"/>
      <c r="E105" s="171"/>
      <c r="F105" s="171"/>
      <c r="G105" s="171"/>
      <c r="H105" s="172"/>
      <c r="I105" s="145"/>
      <c r="P105" s="147"/>
      <c r="Q105" s="147"/>
      <c r="R105" s="147"/>
      <c r="S105" s="147"/>
      <c r="T105" s="147"/>
      <c r="U105" s="147"/>
      <c r="V105" s="147"/>
    </row>
    <row r="106" spans="2:22" s="143" customFormat="1" x14ac:dyDescent="0.25">
      <c r="B106" s="147"/>
      <c r="C106" s="170"/>
      <c r="D106" s="170"/>
      <c r="E106" s="171"/>
      <c r="F106" s="171"/>
      <c r="G106" s="171"/>
      <c r="H106" s="172"/>
      <c r="I106" s="145"/>
      <c r="P106" s="147"/>
      <c r="Q106" s="147"/>
      <c r="R106" s="147"/>
      <c r="S106" s="147"/>
      <c r="T106" s="147"/>
      <c r="U106" s="147"/>
      <c r="V106" s="147"/>
    </row>
    <row r="107" spans="2:22" s="143" customFormat="1" x14ac:dyDescent="0.25">
      <c r="B107" s="147"/>
      <c r="C107" s="170"/>
      <c r="D107" s="170"/>
      <c r="E107" s="171"/>
      <c r="F107" s="171"/>
      <c r="G107" s="171"/>
      <c r="H107" s="172"/>
      <c r="I107" s="145"/>
      <c r="P107" s="147"/>
      <c r="Q107" s="147"/>
      <c r="R107" s="147"/>
      <c r="S107" s="147"/>
      <c r="T107" s="147"/>
      <c r="U107" s="147"/>
      <c r="V107" s="147"/>
    </row>
    <row r="108" spans="2:22" s="143" customFormat="1" x14ac:dyDescent="0.25">
      <c r="B108" s="147"/>
      <c r="C108" s="170"/>
      <c r="D108" s="170"/>
      <c r="E108" s="171"/>
      <c r="F108" s="171"/>
      <c r="G108" s="171"/>
      <c r="H108" s="172"/>
      <c r="I108" s="145"/>
      <c r="P108" s="147"/>
      <c r="Q108" s="147"/>
      <c r="R108" s="147"/>
      <c r="S108" s="147"/>
      <c r="T108" s="147"/>
      <c r="U108" s="147"/>
      <c r="V108" s="147"/>
    </row>
    <row r="109" spans="2:22" s="143" customFormat="1" x14ac:dyDescent="0.25">
      <c r="B109" s="147"/>
      <c r="C109" s="170"/>
      <c r="D109" s="170"/>
      <c r="E109" s="171"/>
      <c r="F109" s="171"/>
      <c r="G109" s="171"/>
      <c r="H109" s="172"/>
      <c r="I109" s="145"/>
      <c r="P109" s="147"/>
      <c r="Q109" s="147"/>
      <c r="R109" s="147"/>
      <c r="S109" s="147"/>
      <c r="T109" s="147"/>
      <c r="U109" s="147"/>
      <c r="V109" s="147"/>
    </row>
    <row r="110" spans="2:22" s="143" customFormat="1" x14ac:dyDescent="0.25">
      <c r="B110" s="147"/>
      <c r="C110" s="170"/>
      <c r="D110" s="170"/>
      <c r="E110" s="171"/>
      <c r="F110" s="171"/>
      <c r="G110" s="171"/>
      <c r="H110" s="172"/>
      <c r="I110" s="145"/>
      <c r="P110" s="147"/>
      <c r="Q110" s="147"/>
      <c r="R110" s="147"/>
      <c r="S110" s="147"/>
      <c r="T110" s="147"/>
      <c r="U110" s="147"/>
      <c r="V110" s="147"/>
    </row>
    <row r="111" spans="2:22" s="143" customFormat="1" x14ac:dyDescent="0.25">
      <c r="B111" s="147"/>
      <c r="C111" s="170"/>
      <c r="D111" s="170"/>
      <c r="E111" s="171"/>
      <c r="F111" s="171"/>
      <c r="G111" s="171"/>
      <c r="H111" s="172"/>
      <c r="I111" s="145"/>
      <c r="P111" s="147"/>
      <c r="Q111" s="147"/>
      <c r="R111" s="147"/>
      <c r="S111" s="147"/>
      <c r="T111" s="147"/>
      <c r="U111" s="147"/>
      <c r="V111" s="147"/>
    </row>
    <row r="112" spans="2:22" s="143" customFormat="1" x14ac:dyDescent="0.25">
      <c r="B112" s="147"/>
      <c r="C112" s="170"/>
      <c r="D112" s="170"/>
      <c r="E112" s="171"/>
      <c r="F112" s="171"/>
      <c r="G112" s="171"/>
      <c r="H112" s="172"/>
      <c r="I112" s="145"/>
      <c r="P112" s="147"/>
      <c r="Q112" s="147"/>
      <c r="R112" s="147"/>
      <c r="S112" s="147"/>
      <c r="T112" s="147"/>
      <c r="U112" s="147"/>
      <c r="V112" s="147"/>
    </row>
    <row r="113" spans="2:22" s="143" customFormat="1" x14ac:dyDescent="0.25">
      <c r="B113" s="147"/>
      <c r="C113" s="170"/>
      <c r="D113" s="170"/>
      <c r="E113" s="171"/>
      <c r="F113" s="171"/>
      <c r="G113" s="171"/>
      <c r="H113" s="172"/>
      <c r="I113" s="145"/>
      <c r="P113" s="147"/>
      <c r="Q113" s="147"/>
      <c r="R113" s="147"/>
      <c r="S113" s="147"/>
      <c r="T113" s="147"/>
      <c r="U113" s="147"/>
      <c r="V113" s="147"/>
    </row>
    <row r="114" spans="2:22" s="143" customFormat="1" x14ac:dyDescent="0.25">
      <c r="B114" s="147"/>
      <c r="C114" s="170"/>
      <c r="D114" s="170"/>
      <c r="E114" s="171"/>
      <c r="F114" s="171"/>
      <c r="G114" s="171"/>
      <c r="H114" s="172"/>
      <c r="I114" s="145"/>
      <c r="P114" s="147"/>
      <c r="Q114" s="147"/>
      <c r="R114" s="147"/>
      <c r="S114" s="147"/>
      <c r="T114" s="147"/>
      <c r="U114" s="147"/>
      <c r="V114" s="147"/>
    </row>
    <row r="115" spans="2:22" s="143" customFormat="1" x14ac:dyDescent="0.25">
      <c r="B115" s="147"/>
      <c r="C115" s="170"/>
      <c r="D115" s="170"/>
      <c r="E115" s="171"/>
      <c r="F115" s="171"/>
      <c r="G115" s="171"/>
      <c r="H115" s="172"/>
      <c r="I115" s="145"/>
      <c r="P115" s="147"/>
      <c r="Q115" s="147"/>
      <c r="R115" s="147"/>
      <c r="S115" s="147"/>
      <c r="T115" s="147"/>
      <c r="U115" s="147"/>
      <c r="V115" s="147"/>
    </row>
    <row r="116" spans="2:22" s="143" customFormat="1" x14ac:dyDescent="0.25">
      <c r="B116" s="147"/>
      <c r="C116" s="170"/>
      <c r="D116" s="170"/>
      <c r="E116" s="171"/>
      <c r="F116" s="171"/>
      <c r="G116" s="171"/>
      <c r="H116" s="172"/>
      <c r="I116" s="145"/>
      <c r="P116" s="147"/>
      <c r="Q116" s="147"/>
      <c r="R116" s="147"/>
      <c r="S116" s="147"/>
      <c r="T116" s="147"/>
      <c r="U116" s="147"/>
      <c r="V116" s="147"/>
    </row>
    <row r="117" spans="2:22" s="143" customFormat="1" x14ac:dyDescent="0.25">
      <c r="B117" s="147"/>
      <c r="C117" s="170"/>
      <c r="D117" s="170"/>
      <c r="E117" s="171"/>
      <c r="F117" s="171"/>
      <c r="G117" s="171"/>
      <c r="H117" s="172"/>
      <c r="I117" s="145"/>
      <c r="P117" s="147"/>
      <c r="Q117" s="147"/>
      <c r="R117" s="147"/>
      <c r="S117" s="147"/>
      <c r="T117" s="147"/>
      <c r="U117" s="147"/>
      <c r="V117" s="147"/>
    </row>
    <row r="118" spans="2:22" s="143" customFormat="1" x14ac:dyDescent="0.25">
      <c r="B118" s="147"/>
      <c r="C118" s="170"/>
      <c r="D118" s="170"/>
      <c r="E118" s="171"/>
      <c r="F118" s="171"/>
      <c r="G118" s="171"/>
      <c r="H118" s="172"/>
      <c r="I118" s="145"/>
      <c r="P118" s="147"/>
      <c r="Q118" s="147"/>
      <c r="R118" s="147"/>
      <c r="S118" s="147"/>
      <c r="T118" s="147"/>
      <c r="U118" s="147"/>
      <c r="V118" s="147"/>
    </row>
    <row r="119" spans="2:22" s="143" customFormat="1" x14ac:dyDescent="0.25">
      <c r="B119" s="147"/>
      <c r="C119" s="170"/>
      <c r="D119" s="170"/>
      <c r="E119" s="171"/>
      <c r="F119" s="171"/>
      <c r="G119" s="171"/>
      <c r="H119" s="172"/>
      <c r="I119" s="145"/>
      <c r="P119" s="147"/>
      <c r="Q119" s="147"/>
      <c r="R119" s="147"/>
      <c r="S119" s="147"/>
      <c r="T119" s="147"/>
      <c r="U119" s="147"/>
      <c r="V119" s="147"/>
    </row>
    <row r="120" spans="2:22" s="143" customFormat="1" x14ac:dyDescent="0.25">
      <c r="B120" s="147"/>
      <c r="C120" s="170"/>
      <c r="D120" s="170"/>
      <c r="E120" s="171"/>
      <c r="F120" s="171"/>
      <c r="G120" s="171"/>
      <c r="H120" s="172"/>
      <c r="I120" s="145"/>
      <c r="P120" s="147"/>
      <c r="Q120" s="147"/>
      <c r="R120" s="147"/>
      <c r="S120" s="147"/>
      <c r="T120" s="147"/>
      <c r="U120" s="147"/>
      <c r="V120" s="147"/>
    </row>
    <row r="121" spans="2:22" s="143" customFormat="1" x14ac:dyDescent="0.25">
      <c r="B121" s="147"/>
      <c r="C121" s="170"/>
      <c r="D121" s="170"/>
      <c r="E121" s="171"/>
      <c r="F121" s="171"/>
      <c r="G121" s="171"/>
      <c r="H121" s="172"/>
      <c r="I121" s="145"/>
      <c r="P121" s="147"/>
      <c r="Q121" s="147"/>
      <c r="R121" s="147"/>
      <c r="S121" s="147"/>
      <c r="T121" s="147"/>
      <c r="U121" s="147"/>
      <c r="V121" s="147"/>
    </row>
    <row r="122" spans="2:22" s="143" customFormat="1" x14ac:dyDescent="0.25">
      <c r="B122" s="147"/>
      <c r="C122" s="170"/>
      <c r="D122" s="170"/>
      <c r="E122" s="171"/>
      <c r="F122" s="171"/>
      <c r="G122" s="171"/>
      <c r="H122" s="172"/>
      <c r="I122" s="145"/>
      <c r="P122" s="147"/>
      <c r="Q122" s="147"/>
      <c r="R122" s="147"/>
      <c r="S122" s="147"/>
      <c r="T122" s="147"/>
      <c r="U122" s="147"/>
      <c r="V122" s="147"/>
    </row>
    <row r="123" spans="2:22" s="143" customFormat="1" x14ac:dyDescent="0.25">
      <c r="B123" s="147"/>
      <c r="C123" s="170"/>
      <c r="D123" s="170"/>
      <c r="E123" s="171"/>
      <c r="F123" s="171"/>
      <c r="G123" s="171"/>
      <c r="H123" s="172"/>
      <c r="I123" s="145"/>
      <c r="P123" s="147"/>
      <c r="Q123" s="147"/>
      <c r="R123" s="147"/>
      <c r="S123" s="147"/>
      <c r="T123" s="147"/>
      <c r="U123" s="147"/>
      <c r="V123" s="147"/>
    </row>
    <row r="124" spans="2:22" s="143" customFormat="1" x14ac:dyDescent="0.25">
      <c r="B124" s="147"/>
      <c r="C124" s="170"/>
      <c r="D124" s="170"/>
      <c r="E124" s="171"/>
      <c r="F124" s="171"/>
      <c r="G124" s="171"/>
      <c r="H124" s="172"/>
      <c r="I124" s="145"/>
      <c r="P124" s="147"/>
      <c r="Q124" s="147"/>
      <c r="R124" s="147"/>
      <c r="S124" s="147"/>
      <c r="T124" s="147"/>
      <c r="U124" s="147"/>
      <c r="V124" s="147"/>
    </row>
    <row r="125" spans="2:22" s="143" customFormat="1" x14ac:dyDescent="0.25">
      <c r="B125" s="147"/>
      <c r="C125" s="170"/>
      <c r="D125" s="170"/>
      <c r="E125" s="171"/>
      <c r="F125" s="171"/>
      <c r="G125" s="171"/>
      <c r="H125" s="172"/>
      <c r="I125" s="145"/>
      <c r="P125" s="147"/>
      <c r="Q125" s="147"/>
      <c r="R125" s="147"/>
      <c r="S125" s="147"/>
      <c r="T125" s="147"/>
      <c r="U125" s="147"/>
      <c r="V125" s="147"/>
    </row>
    <row r="126" spans="2:22" s="143" customFormat="1" x14ac:dyDescent="0.25">
      <c r="B126" s="147"/>
      <c r="C126" s="170"/>
      <c r="D126" s="170"/>
      <c r="E126" s="171"/>
      <c r="F126" s="171"/>
      <c r="G126" s="171"/>
      <c r="H126" s="172"/>
      <c r="I126" s="145"/>
      <c r="P126" s="147"/>
      <c r="Q126" s="147"/>
      <c r="R126" s="147"/>
      <c r="S126" s="147"/>
      <c r="T126" s="147"/>
      <c r="U126" s="147"/>
      <c r="V126" s="147"/>
    </row>
    <row r="127" spans="2:22" s="143" customFormat="1" x14ac:dyDescent="0.25">
      <c r="B127" s="147"/>
      <c r="C127" s="170"/>
      <c r="D127" s="170"/>
      <c r="E127" s="171"/>
      <c r="F127" s="171"/>
      <c r="G127" s="171"/>
      <c r="H127" s="172"/>
      <c r="I127" s="145"/>
      <c r="P127" s="147"/>
      <c r="Q127" s="147"/>
      <c r="R127" s="147"/>
      <c r="S127" s="147"/>
      <c r="T127" s="147"/>
      <c r="U127" s="147"/>
      <c r="V127" s="147"/>
    </row>
    <row r="128" spans="2:22" s="143" customFormat="1" x14ac:dyDescent="0.25">
      <c r="B128" s="147"/>
      <c r="C128" s="170"/>
      <c r="D128" s="170"/>
      <c r="E128" s="171"/>
      <c r="F128" s="171"/>
      <c r="G128" s="171"/>
      <c r="H128" s="172"/>
      <c r="I128" s="145"/>
      <c r="P128" s="147"/>
      <c r="Q128" s="147"/>
      <c r="R128" s="147"/>
      <c r="S128" s="147"/>
      <c r="T128" s="147"/>
      <c r="U128" s="147"/>
      <c r="V128" s="147"/>
    </row>
    <row r="129" spans="2:22" s="143" customFormat="1" x14ac:dyDescent="0.25">
      <c r="B129" s="147"/>
      <c r="C129" s="170"/>
      <c r="D129" s="170"/>
      <c r="E129" s="171"/>
      <c r="F129" s="171"/>
      <c r="G129" s="171"/>
      <c r="H129" s="172"/>
      <c r="I129" s="145"/>
      <c r="P129" s="147"/>
      <c r="Q129" s="147"/>
      <c r="R129" s="147"/>
      <c r="S129" s="147"/>
      <c r="T129" s="147"/>
      <c r="U129" s="147"/>
      <c r="V129" s="147"/>
    </row>
    <row r="130" spans="2:22" s="143" customFormat="1" x14ac:dyDescent="0.25">
      <c r="B130" s="147"/>
      <c r="C130" s="170"/>
      <c r="D130" s="170"/>
      <c r="E130" s="171"/>
      <c r="F130" s="171"/>
      <c r="G130" s="171"/>
      <c r="H130" s="172"/>
      <c r="I130" s="145"/>
      <c r="P130" s="147"/>
      <c r="Q130" s="147"/>
      <c r="R130" s="147"/>
      <c r="S130" s="147"/>
      <c r="T130" s="147"/>
      <c r="U130" s="147"/>
      <c r="V130" s="147"/>
    </row>
    <row r="131" spans="2:22" s="143" customFormat="1" x14ac:dyDescent="0.25">
      <c r="B131" s="147"/>
      <c r="C131" s="170"/>
      <c r="D131" s="170"/>
      <c r="E131" s="171"/>
      <c r="F131" s="171"/>
      <c r="G131" s="171"/>
      <c r="H131" s="172"/>
      <c r="I131" s="145"/>
      <c r="P131" s="147"/>
      <c r="Q131" s="147"/>
      <c r="R131" s="147"/>
      <c r="S131" s="147"/>
      <c r="T131" s="147"/>
      <c r="U131" s="147"/>
      <c r="V131" s="147"/>
    </row>
    <row r="132" spans="2:22" s="143" customFormat="1" x14ac:dyDescent="0.25">
      <c r="B132" s="147"/>
      <c r="C132" s="170"/>
      <c r="D132" s="170"/>
      <c r="E132" s="171"/>
      <c r="F132" s="171"/>
      <c r="G132" s="171"/>
      <c r="H132" s="172"/>
      <c r="I132" s="145"/>
      <c r="P132" s="147"/>
      <c r="Q132" s="147"/>
      <c r="R132" s="147"/>
      <c r="S132" s="147"/>
      <c r="T132" s="147"/>
      <c r="U132" s="147"/>
      <c r="V132" s="147"/>
    </row>
    <row r="133" spans="2:22" s="143" customFormat="1" x14ac:dyDescent="0.25">
      <c r="B133" s="147"/>
      <c r="C133" s="170"/>
      <c r="D133" s="170"/>
      <c r="E133" s="171"/>
      <c r="F133" s="171"/>
      <c r="G133" s="171"/>
      <c r="H133" s="172"/>
      <c r="I133" s="145"/>
      <c r="P133" s="147"/>
      <c r="Q133" s="147"/>
      <c r="R133" s="147"/>
      <c r="S133" s="147"/>
      <c r="T133" s="147"/>
      <c r="U133" s="147"/>
      <c r="V133" s="147"/>
    </row>
    <row r="134" spans="2:22" s="143" customFormat="1" x14ac:dyDescent="0.25">
      <c r="B134" s="147"/>
      <c r="C134" s="170"/>
      <c r="D134" s="170"/>
      <c r="E134" s="145"/>
      <c r="F134" s="145"/>
      <c r="G134" s="145"/>
      <c r="H134" s="172"/>
      <c r="I134" s="145"/>
      <c r="P134" s="147"/>
      <c r="Q134" s="147"/>
      <c r="R134" s="147"/>
      <c r="S134" s="147"/>
      <c r="T134" s="147"/>
      <c r="U134" s="147"/>
      <c r="V134" s="147"/>
    </row>
    <row r="135" spans="2:22" s="143" customFormat="1" x14ac:dyDescent="0.25">
      <c r="B135" s="147"/>
      <c r="C135" s="144"/>
      <c r="D135" s="144"/>
      <c r="E135" s="145"/>
      <c r="F135" s="145"/>
      <c r="G135" s="145"/>
      <c r="H135" s="172"/>
      <c r="I135" s="145"/>
      <c r="P135" s="147"/>
      <c r="Q135" s="147"/>
      <c r="R135" s="147"/>
      <c r="S135" s="147"/>
      <c r="T135" s="147"/>
      <c r="U135" s="147"/>
      <c r="V135" s="147"/>
    </row>
    <row r="136" spans="2:22" s="143" customFormat="1" x14ac:dyDescent="0.25">
      <c r="B136" s="147"/>
      <c r="C136" s="144"/>
      <c r="D136" s="144"/>
      <c r="E136" s="145"/>
      <c r="F136" s="145"/>
      <c r="G136" s="145"/>
      <c r="H136" s="172"/>
      <c r="I136" s="145"/>
      <c r="P136" s="147"/>
      <c r="Q136" s="147"/>
      <c r="R136" s="147"/>
      <c r="S136" s="147"/>
      <c r="T136" s="147"/>
      <c r="U136" s="147"/>
      <c r="V136" s="147"/>
    </row>
    <row r="137" spans="2:22" s="143" customFormat="1" x14ac:dyDescent="0.25">
      <c r="B137" s="147"/>
      <c r="C137" s="144"/>
      <c r="D137" s="144"/>
      <c r="E137" s="145"/>
      <c r="F137" s="145"/>
      <c r="G137" s="145"/>
      <c r="H137" s="172"/>
      <c r="I137" s="145"/>
      <c r="P137" s="147"/>
      <c r="Q137" s="147"/>
      <c r="R137" s="147"/>
      <c r="S137" s="147"/>
      <c r="T137" s="147"/>
      <c r="U137" s="147"/>
      <c r="V137" s="147"/>
    </row>
    <row r="138" spans="2:22" s="143" customFormat="1" x14ac:dyDescent="0.25">
      <c r="B138" s="147"/>
      <c r="C138" s="144"/>
      <c r="D138" s="144"/>
      <c r="E138" s="145"/>
      <c r="F138" s="145"/>
      <c r="G138" s="145"/>
      <c r="H138" s="172"/>
      <c r="I138" s="145"/>
      <c r="P138" s="147"/>
      <c r="Q138" s="147"/>
      <c r="R138" s="147"/>
      <c r="S138" s="147"/>
      <c r="T138" s="147"/>
      <c r="U138" s="147"/>
      <c r="V138" s="147"/>
    </row>
    <row r="139" spans="2:22" x14ac:dyDescent="0.25">
      <c r="B139" s="147"/>
      <c r="H139" s="172"/>
      <c r="J139" s="148"/>
      <c r="K139" s="148"/>
    </row>
    <row r="140" spans="2:22" x14ac:dyDescent="0.25">
      <c r="B140" s="147"/>
      <c r="J140" s="148"/>
      <c r="K140" s="148"/>
    </row>
    <row r="141" spans="2:22" x14ac:dyDescent="0.25">
      <c r="B141" s="147"/>
    </row>
    <row r="142" spans="2:22" x14ac:dyDescent="0.25">
      <c r="B142" s="147"/>
    </row>
  </sheetData>
  <customSheetViews>
    <customSheetView guid="{8F3357F8-331C-48B4-BC4B-B2C3BDCED09C}" scale="80" fitToPage="1" hiddenColumns="1">
      <selection activeCell="D19" sqref="D19"/>
      <pageMargins left="0.23622047244094491" right="0.23622047244094491" top="0.35433070866141736" bottom="0.35433070866141736" header="0" footer="0"/>
      <printOptions horizontalCentered="1" verticalCentered="1"/>
      <pageSetup paperSize="8" scale="51" orientation="portrait" horizontalDpi="300" verticalDpi="300" r:id="rId1"/>
    </customSheetView>
    <customSheetView guid="{D31424B4-51D9-40E4-8BCE-258C6C0EFC97}" scale="80" fitToPage="1" hiddenColumns="1">
      <selection activeCell="D19" sqref="D19"/>
      <pageMargins left="0.23622047244094491" right="0.23622047244094491" top="0.35433070866141736" bottom="0.35433070866141736" header="0" footer="0"/>
      <printOptions horizontalCentered="1" verticalCentered="1"/>
      <pageSetup paperSize="8" scale="51" orientation="portrait" horizontalDpi="300" verticalDpi="300" r:id="rId2"/>
    </customSheetView>
    <customSheetView guid="{2D2DBE93-9DD1-4706-AB7C-3E2998160056}" scale="80" fitToPage="1" hiddenColumns="1">
      <selection activeCell="D19" sqref="D19"/>
      <pageMargins left="0.23622047244094491" right="0.23622047244094491" top="0.35433070866141736" bottom="0.35433070866141736" header="0" footer="0"/>
      <printOptions horizontalCentered="1" verticalCentered="1"/>
      <pageSetup paperSize="8" scale="51" orientation="portrait" horizontalDpi="300" verticalDpi="300" r:id="rId3"/>
    </customSheetView>
  </customSheetViews>
  <mergeCells count="56">
    <mergeCell ref="C38:D38"/>
    <mergeCell ref="B39:D39"/>
    <mergeCell ref="B43:D43"/>
    <mergeCell ref="C40:D40"/>
    <mergeCell ref="C41:D41"/>
    <mergeCell ref="C42:D42"/>
    <mergeCell ref="C32:D32"/>
    <mergeCell ref="C34:D34"/>
    <mergeCell ref="C35:D35"/>
    <mergeCell ref="C36:D36"/>
    <mergeCell ref="C37:D37"/>
    <mergeCell ref="E5:F5"/>
    <mergeCell ref="E6:F6"/>
    <mergeCell ref="C33:F33"/>
    <mergeCell ref="B9:H9"/>
    <mergeCell ref="B6:C6"/>
    <mergeCell ref="C17:F17"/>
    <mergeCell ref="C21:F21"/>
    <mergeCell ref="C25:F25"/>
    <mergeCell ref="E13:E14"/>
    <mergeCell ref="F13:F14"/>
    <mergeCell ref="C12:F12"/>
    <mergeCell ref="B5:C5"/>
    <mergeCell ref="B7:C7"/>
    <mergeCell ref="E7:F7"/>
    <mergeCell ref="B11:C11"/>
    <mergeCell ref="C13:C15"/>
    <mergeCell ref="B4:C4"/>
    <mergeCell ref="B3:C3"/>
    <mergeCell ref="B2:C2"/>
    <mergeCell ref="E2:F2"/>
    <mergeCell ref="E3:F3"/>
    <mergeCell ref="E4:F4"/>
    <mergeCell ref="H40:H42"/>
    <mergeCell ref="B12:B38"/>
    <mergeCell ref="B40:B42"/>
    <mergeCell ref="D13:D14"/>
    <mergeCell ref="C16:D16"/>
    <mergeCell ref="C18:C19"/>
    <mergeCell ref="C20:D20"/>
    <mergeCell ref="C22:D22"/>
    <mergeCell ref="C23:D23"/>
    <mergeCell ref="C24:D24"/>
    <mergeCell ref="C26:D26"/>
    <mergeCell ref="C27:D27"/>
    <mergeCell ref="C28:D28"/>
    <mergeCell ref="C29:D29"/>
    <mergeCell ref="C30:D30"/>
    <mergeCell ref="C31:D31"/>
    <mergeCell ref="J1:O1"/>
    <mergeCell ref="J7:K7"/>
    <mergeCell ref="J2:K2"/>
    <mergeCell ref="J3:K3"/>
    <mergeCell ref="J4:K4"/>
    <mergeCell ref="J5:K5"/>
    <mergeCell ref="J6:K6"/>
  </mergeCells>
  <conditionalFormatting sqref="I52:J52">
    <cfRule type="cellIs" dxfId="114" priority="1" operator="greaterThan">
      <formula>0.6</formula>
    </cfRule>
    <cfRule type="cellIs" dxfId="113" priority="2" operator="greaterThan">
      <formula>0.6</formula>
    </cfRule>
    <cfRule type="cellIs" dxfId="112" priority="3" operator="greaterThan">
      <formula>0.6</formula>
    </cfRule>
  </conditionalFormatting>
  <conditionalFormatting sqref="E39:F39">
    <cfRule type="cellIs" dxfId="111" priority="4" operator="equal">
      <formula>#REF!</formula>
    </cfRule>
  </conditionalFormatting>
  <conditionalFormatting sqref="E43:F43">
    <cfRule type="cellIs" dxfId="110" priority="5" operator="equal">
      <formula>#REF!</formula>
    </cfRule>
    <cfRule type="cellIs" dxfId="109" priority="6" operator="equal">
      <formula>"0,00 €$E$81"</formula>
    </cfRule>
  </conditionalFormatting>
  <conditionalFormatting sqref="I39 K39">
    <cfRule type="cellIs" dxfId="108" priority="7" operator="equal">
      <formula>#REF!</formula>
    </cfRule>
    <cfRule type="cellIs" dxfId="107" priority="8" operator="equal">
      <formula>#REF!</formula>
    </cfRule>
  </conditionalFormatting>
  <conditionalFormatting sqref="I43 K43">
    <cfRule type="cellIs" dxfId="106" priority="9" operator="equal">
      <formula>#REF!</formula>
    </cfRule>
    <cfRule type="cellIs" dxfId="105" priority="10" operator="equal">
      <formula>#REF!</formula>
    </cfRule>
  </conditionalFormatting>
  <dataValidations count="1">
    <dataValidation type="list" allowBlank="1" showInputMessage="1" showErrorMessage="1" sqref="J13:J16 J22:J24 J34 J26:J32 J18:J20 J37:J43" xr:uid="{00000000-0002-0000-0000-000000000000}">
      <formula1>$L$12:$N$12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8" scale="51"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3803-EEA2-4B6B-9CF5-305FCF9724F9}">
  <dimension ref="B2:M182"/>
  <sheetViews>
    <sheetView showGridLines="0" zoomScale="60" zoomScaleNormal="60" workbookViewId="0">
      <selection activeCell="B2" sqref="B2"/>
    </sheetView>
  </sheetViews>
  <sheetFormatPr baseColWidth="10" defaultColWidth="10.85546875" defaultRowHeight="21.75" x14ac:dyDescent="0.25"/>
  <cols>
    <col min="1" max="1" width="4.28515625" style="32" customWidth="1"/>
    <col min="2" max="2" width="159.5703125" style="44" customWidth="1"/>
    <col min="3" max="3" width="67" style="32" customWidth="1"/>
    <col min="4" max="4" width="118.140625" style="32" customWidth="1"/>
    <col min="5" max="5" width="9.42578125" style="32" customWidth="1"/>
    <col min="6" max="6" width="10.85546875" style="339"/>
    <col min="7" max="7" width="56.85546875" style="339" customWidth="1"/>
    <col min="8" max="8" width="10.85546875" style="339"/>
    <col min="9" max="9" width="10.85546875" style="32" customWidth="1"/>
    <col min="10" max="16384" width="10.85546875" style="32"/>
  </cols>
  <sheetData>
    <row r="2" spans="2:5" ht="18.75" x14ac:dyDescent="0.25">
      <c r="B2" s="43"/>
      <c r="C2" s="43"/>
    </row>
    <row r="3" spans="2:5" ht="18.75" x14ac:dyDescent="0.25">
      <c r="B3" s="43"/>
      <c r="C3" s="43"/>
    </row>
    <row r="4" spans="2:5" ht="18.75" x14ac:dyDescent="0.25">
      <c r="B4" s="43"/>
      <c r="C4" s="43"/>
      <c r="D4" s="38"/>
    </row>
    <row r="5" spans="2:5" ht="18.75" x14ac:dyDescent="0.25">
      <c r="B5" s="43"/>
      <c r="C5" s="43"/>
      <c r="D5" s="38"/>
    </row>
    <row r="6" spans="2:5" ht="18.75" x14ac:dyDescent="0.25">
      <c r="B6" s="43"/>
      <c r="C6" s="43"/>
      <c r="D6" s="38"/>
    </row>
    <row r="7" spans="2:5" x14ac:dyDescent="0.25">
      <c r="B7" s="43"/>
      <c r="C7" s="43"/>
      <c r="D7" s="75" t="s">
        <v>117</v>
      </c>
    </row>
    <row r="8" spans="2:5" ht="18.75" x14ac:dyDescent="0.25">
      <c r="B8" s="43"/>
      <c r="C8" s="43"/>
      <c r="D8" s="38"/>
    </row>
    <row r="9" spans="2:5" ht="31.5" customHeight="1" x14ac:dyDescent="0.25">
      <c r="B9" s="43"/>
      <c r="C9" s="43"/>
      <c r="D9" s="74" t="s">
        <v>353</v>
      </c>
    </row>
    <row r="10" spans="2:5" x14ac:dyDescent="0.25">
      <c r="B10" s="43"/>
      <c r="C10" s="43"/>
      <c r="D10" s="313" t="s">
        <v>354</v>
      </c>
    </row>
    <row r="11" spans="2:5" ht="24" x14ac:dyDescent="0.25">
      <c r="B11" s="43"/>
      <c r="C11" s="43"/>
      <c r="D11" s="76" t="s">
        <v>355</v>
      </c>
    </row>
    <row r="12" spans="2:5" ht="18.75" x14ac:dyDescent="0.25">
      <c r="B12" s="43"/>
      <c r="C12" s="43"/>
    </row>
    <row r="13" spans="2:5" ht="22.5" thickBot="1" x14ac:dyDescent="0.3">
      <c r="C13" s="44"/>
      <c r="D13" s="38"/>
      <c r="E13" s="34"/>
    </row>
    <row r="14" spans="2:5" ht="28.5" thickBot="1" x14ac:dyDescent="0.3">
      <c r="C14" s="44"/>
      <c r="D14" s="72" t="s">
        <v>79</v>
      </c>
      <c r="E14" s="34"/>
    </row>
    <row r="15" spans="2:5" x14ac:dyDescent="0.25">
      <c r="C15" s="44"/>
      <c r="D15" s="38"/>
      <c r="E15" s="34"/>
    </row>
    <row r="16" spans="2:5" ht="50.25" customHeight="1" x14ac:dyDescent="0.25">
      <c r="C16" s="44"/>
      <c r="D16" s="300" t="s">
        <v>80</v>
      </c>
      <c r="E16" s="34"/>
    </row>
    <row r="17" spans="3:7" x14ac:dyDescent="0.25">
      <c r="C17" s="44"/>
      <c r="D17" s="38"/>
      <c r="E17" s="34"/>
    </row>
    <row r="18" spans="3:7" ht="48" customHeight="1" x14ac:dyDescent="0.25">
      <c r="C18" s="44" t="s">
        <v>140</v>
      </c>
      <c r="D18" s="340" t="str">
        <f>IF('FORMULAIRE RESIDENCE LABO'!C18="","",'FORMULAIRE RESIDENCE LABO'!C18)</f>
        <v/>
      </c>
      <c r="E18" s="35" t="str">
        <f>IF(D18="","","P")</f>
        <v/>
      </c>
    </row>
    <row r="19" spans="3:7" x14ac:dyDescent="0.25">
      <c r="C19" s="44"/>
      <c r="D19" s="38"/>
      <c r="E19" s="34"/>
    </row>
    <row r="20" spans="3:7" ht="58.5" customHeight="1" x14ac:dyDescent="0.25">
      <c r="C20" s="44" t="s">
        <v>199</v>
      </c>
      <c r="D20" s="337" t="str">
        <f>IF('FORMULAIRE RESIDENCE LABO'!E35="","",'FORMULAIRE RESIDENCE LABO'!E35)</f>
        <v/>
      </c>
      <c r="E20" s="338" t="str">
        <f>IF(D20="","","P")</f>
        <v/>
      </c>
    </row>
    <row r="21" spans="3:7" x14ac:dyDescent="0.25">
      <c r="C21" s="44"/>
      <c r="D21" s="38"/>
      <c r="E21" s="34"/>
    </row>
    <row r="22" spans="3:7" ht="48" customHeight="1" x14ac:dyDescent="0.25">
      <c r="C22" s="44" t="s">
        <v>139</v>
      </c>
      <c r="D22" s="337" t="str">
        <f>IF('FORMULAIRE RESIDENCE LABO'!C70="","",'FORMULAIRE RESIDENCE LABO'!C70)</f>
        <v/>
      </c>
      <c r="E22" s="338" t="str">
        <f>IF(D22="","","P")</f>
        <v/>
      </c>
    </row>
    <row r="23" spans="3:7" x14ac:dyDescent="0.25">
      <c r="C23" s="44"/>
      <c r="D23" s="38"/>
      <c r="E23" s="34"/>
    </row>
    <row r="24" spans="3:7" ht="48" customHeight="1" x14ac:dyDescent="0.25">
      <c r="C24" s="44" t="s">
        <v>141</v>
      </c>
      <c r="D24" s="337" t="str">
        <f>G24</f>
        <v/>
      </c>
      <c r="E24" s="35" t="str">
        <f>IF(D24="","","P")</f>
        <v/>
      </c>
      <c r="G24" s="394" t="str">
        <f>'FORMULAIRE RESIDENCE LABO'!E72</f>
        <v/>
      </c>
    </row>
    <row r="25" spans="3:7" x14ac:dyDescent="0.25">
      <c r="C25" s="44"/>
      <c r="D25" s="38"/>
      <c r="E25" s="34"/>
    </row>
    <row r="26" spans="3:7" ht="48" customHeight="1" x14ac:dyDescent="0.25">
      <c r="C26" s="44" t="s">
        <v>142</v>
      </c>
      <c r="D26" s="337" t="str">
        <f>G26</f>
        <v/>
      </c>
      <c r="E26" s="35" t="str">
        <f>IF(D26="","","P")</f>
        <v/>
      </c>
      <c r="F26" s="395"/>
      <c r="G26" s="396" t="str">
        <f>'FORMULAIRE RESIDENCE LABO'!E107</f>
        <v/>
      </c>
    </row>
    <row r="27" spans="3:7" ht="32.450000000000003" customHeight="1" x14ac:dyDescent="0.25">
      <c r="C27" s="90"/>
      <c r="D27" s="91"/>
      <c r="E27" s="35" t="str">
        <f>IF(D27="","","P")</f>
        <v/>
      </c>
    </row>
    <row r="28" spans="3:7" ht="43.5" x14ac:dyDescent="0.25">
      <c r="C28" s="45" t="s">
        <v>143</v>
      </c>
      <c r="D28" s="142" t="str">
        <f>G28</f>
        <v/>
      </c>
      <c r="E28" s="35" t="str">
        <f>IF(D28="","","P")</f>
        <v/>
      </c>
      <c r="F28" s="397"/>
      <c r="G28" s="394" t="str">
        <f>'FORMULAIRE RESIDENCE LABO'!E109</f>
        <v/>
      </c>
    </row>
    <row r="29" spans="3:7" ht="33.950000000000003" customHeight="1" x14ac:dyDescent="0.25">
      <c r="F29" s="398" t="str">
        <f>D28</f>
        <v/>
      </c>
    </row>
    <row r="30" spans="3:7" ht="38.1" customHeight="1" x14ac:dyDescent="0.25">
      <c r="C30" s="44" t="s">
        <v>144</v>
      </c>
      <c r="D30" s="142" t="str">
        <f>IF('FORMULAIRE RESIDENCE LABO'!C77="","",'FORMULAIRE RESIDENCE LABO'!C77)</f>
        <v/>
      </c>
      <c r="E30" s="35" t="str">
        <f>IF(D30="","","P")</f>
        <v/>
      </c>
      <c r="F30" s="398"/>
    </row>
    <row r="31" spans="3:7" x14ac:dyDescent="0.25">
      <c r="C31" s="44"/>
      <c r="D31" s="38"/>
      <c r="E31" s="34"/>
    </row>
    <row r="32" spans="3:7" ht="41.45" customHeight="1" x14ac:dyDescent="0.25">
      <c r="C32" s="44" t="s">
        <v>146</v>
      </c>
      <c r="D32" s="341" t="str">
        <f>IF('FORMULAIRE RESIDENCE LABO'!C81="","",'FORMULAIRE RESIDENCE LABO'!C81)</f>
        <v/>
      </c>
      <c r="E32" s="35" t="str">
        <f>IF(D32="","","P")</f>
        <v/>
      </c>
    </row>
    <row r="33" spans="3:5" x14ac:dyDescent="0.25">
      <c r="C33" s="44"/>
      <c r="D33" s="38"/>
      <c r="E33" s="34"/>
    </row>
    <row r="34" spans="3:5" ht="48" customHeight="1" x14ac:dyDescent="0.25">
      <c r="C34" s="45" t="s">
        <v>145</v>
      </c>
      <c r="D34" s="142" t="str">
        <f>IF('FORMULAIRE RESIDENCE LABO'!C79="","",'FORMULAIRE RESIDENCE LABO'!C79)</f>
        <v/>
      </c>
      <c r="E34" s="35" t="str">
        <f>IF(D34="","","P")</f>
        <v/>
      </c>
    </row>
    <row r="35" spans="3:5" x14ac:dyDescent="0.25">
      <c r="C35" s="44"/>
      <c r="D35" s="38"/>
      <c r="E35" s="34"/>
    </row>
    <row r="36" spans="3:5" ht="60.75" customHeight="1" x14ac:dyDescent="0.25">
      <c r="C36" s="44" t="s">
        <v>375</v>
      </c>
      <c r="D36" s="95"/>
      <c r="E36" s="35" t="str">
        <f>IF(D36="","","P")</f>
        <v/>
      </c>
    </row>
    <row r="37" spans="3:5" x14ac:dyDescent="0.25">
      <c r="C37" s="44"/>
      <c r="D37" s="38"/>
      <c r="E37" s="34"/>
    </row>
    <row r="38" spans="3:5" ht="48" customHeight="1" x14ac:dyDescent="0.25">
      <c r="C38" s="45" t="s">
        <v>148</v>
      </c>
      <c r="D38" s="67"/>
      <c r="E38" s="35" t="str">
        <f>IF(D38="","","P")</f>
        <v/>
      </c>
    </row>
    <row r="39" spans="3:5" x14ac:dyDescent="0.25">
      <c r="C39" s="44"/>
      <c r="D39" s="38"/>
      <c r="E39" s="34"/>
    </row>
    <row r="40" spans="3:5" ht="48" customHeight="1" x14ac:dyDescent="0.25">
      <c r="D40" s="301" t="s">
        <v>349</v>
      </c>
    </row>
    <row r="41" spans="3:5" x14ac:dyDescent="0.25">
      <c r="C41" s="44"/>
      <c r="D41" s="38"/>
      <c r="E41" s="34"/>
    </row>
    <row r="42" spans="3:5" ht="47.1" customHeight="1" x14ac:dyDescent="0.25">
      <c r="C42" s="44" t="s">
        <v>149</v>
      </c>
      <c r="D42" s="65"/>
      <c r="E42" s="35" t="str">
        <f>IF(D42="","","P")</f>
        <v/>
      </c>
    </row>
    <row r="43" spans="3:5" hidden="1" x14ac:dyDescent="0.25">
      <c r="C43" s="44"/>
      <c r="D43" s="38"/>
      <c r="E43" s="34"/>
    </row>
    <row r="44" spans="3:5" x14ac:dyDescent="0.25">
      <c r="C44" s="44"/>
      <c r="D44" s="38"/>
      <c r="E44" s="34"/>
    </row>
    <row r="45" spans="3:5" ht="45" customHeight="1" x14ac:dyDescent="0.25">
      <c r="C45" s="44" t="s">
        <v>150</v>
      </c>
      <c r="D45" s="65"/>
      <c r="E45" s="35" t="str">
        <f>IF(D45="","","P")</f>
        <v/>
      </c>
    </row>
    <row r="46" spans="3:5" x14ac:dyDescent="0.25">
      <c r="C46" s="44"/>
      <c r="D46" s="38"/>
      <c r="E46" s="34"/>
    </row>
    <row r="47" spans="3:5" ht="54.95" customHeight="1" x14ac:dyDescent="0.25">
      <c r="C47" s="44" t="s">
        <v>151</v>
      </c>
      <c r="D47" s="65"/>
      <c r="E47" s="35" t="str">
        <f>IF(D47="","","P")</f>
        <v/>
      </c>
    </row>
    <row r="49" spans="3:5" ht="49.5" customHeight="1" x14ac:dyDescent="0.25">
      <c r="C49" s="44" t="s">
        <v>182</v>
      </c>
      <c r="D49" s="65"/>
      <c r="E49" s="35" t="str">
        <f>IF(D49="","","P")</f>
        <v/>
      </c>
    </row>
    <row r="51" spans="3:5" ht="46.5" customHeight="1" x14ac:dyDescent="0.25">
      <c r="C51" s="44" t="s">
        <v>152</v>
      </c>
      <c r="D51" s="65"/>
      <c r="E51" s="35" t="str">
        <f>IF(D51="","","P")</f>
        <v/>
      </c>
    </row>
    <row r="53" spans="3:5" ht="45.6" customHeight="1" x14ac:dyDescent="0.25">
      <c r="C53" s="44" t="s">
        <v>153</v>
      </c>
      <c r="D53" s="63"/>
      <c r="E53" s="35" t="str">
        <f>IF(D53="","","P")</f>
        <v/>
      </c>
    </row>
    <row r="55" spans="3:5" ht="49.5" customHeight="1" x14ac:dyDescent="0.25">
      <c r="C55" s="45" t="s">
        <v>154</v>
      </c>
      <c r="D55" s="63"/>
      <c r="E55" s="35" t="str">
        <f>IF(D55="","","P")</f>
        <v/>
      </c>
    </row>
    <row r="56" spans="3:5" x14ac:dyDescent="0.25">
      <c r="C56" s="44"/>
      <c r="D56" s="38"/>
      <c r="E56" s="34"/>
    </row>
    <row r="57" spans="3:5" ht="51" customHeight="1" x14ac:dyDescent="0.25">
      <c r="C57" s="44" t="s">
        <v>134</v>
      </c>
      <c r="D57" s="65"/>
      <c r="E57" s="35" t="str">
        <f>IF(D57="","","P")</f>
        <v/>
      </c>
    </row>
    <row r="58" spans="3:5" ht="21.75" customHeight="1" x14ac:dyDescent="0.25">
      <c r="C58" s="44"/>
      <c r="D58" s="38"/>
      <c r="E58" s="34"/>
    </row>
    <row r="59" spans="3:5" ht="49.5" customHeight="1" x14ac:dyDescent="0.25">
      <c r="C59" s="44" t="s">
        <v>239</v>
      </c>
      <c r="D59" s="63"/>
      <c r="E59" s="35" t="str">
        <f>IF(D59="","","P")</f>
        <v/>
      </c>
    </row>
    <row r="60" spans="3:5" ht="18" customHeight="1" x14ac:dyDescent="0.25">
      <c r="C60" s="44"/>
      <c r="D60" s="44"/>
      <c r="E60" s="35"/>
    </row>
    <row r="61" spans="3:5" ht="49.5" customHeight="1" x14ac:dyDescent="0.25">
      <c r="C61" s="44" t="s">
        <v>386</v>
      </c>
      <c r="D61" s="63"/>
      <c r="E61" s="35" t="str">
        <f>IF(D61="","","P")</f>
        <v/>
      </c>
    </row>
    <row r="62" spans="3:5" x14ac:dyDescent="0.25">
      <c r="C62" s="44"/>
      <c r="D62" s="38"/>
      <c r="E62" s="34"/>
    </row>
    <row r="63" spans="3:5" ht="60.6" customHeight="1" x14ac:dyDescent="0.25">
      <c r="C63" s="44"/>
      <c r="D63" s="302" t="s">
        <v>156</v>
      </c>
    </row>
    <row r="64" spans="3:5" x14ac:dyDescent="0.25">
      <c r="C64" s="44"/>
      <c r="D64" s="38"/>
      <c r="E64" s="34"/>
    </row>
    <row r="65" spans="3:9" ht="46.5" customHeight="1" x14ac:dyDescent="0.25">
      <c r="C65" s="44" t="s">
        <v>188</v>
      </c>
      <c r="D65" s="65"/>
      <c r="E65" s="35" t="str">
        <f>IF(D65="","","P")</f>
        <v/>
      </c>
    </row>
    <row r="66" spans="3:9" x14ac:dyDescent="0.25">
      <c r="C66" s="44"/>
      <c r="D66" s="38"/>
    </row>
    <row r="67" spans="3:9" ht="48" customHeight="1" x14ac:dyDescent="0.25">
      <c r="C67" s="44" t="s">
        <v>157</v>
      </c>
      <c r="D67" s="65"/>
      <c r="E67" s="35" t="str">
        <f>IF(D67="","","P")</f>
        <v/>
      </c>
      <c r="G67" s="394"/>
    </row>
    <row r="68" spans="3:9" x14ac:dyDescent="0.25">
      <c r="C68" s="44"/>
      <c r="D68" s="40"/>
      <c r="F68" s="395"/>
      <c r="G68" s="395"/>
    </row>
    <row r="69" spans="3:9" ht="80.099999999999994" customHeight="1" x14ac:dyDescent="0.25">
      <c r="C69" s="45" t="s">
        <v>158</v>
      </c>
      <c r="D69" s="65"/>
      <c r="E69" s="35" t="str">
        <f>IF(D69="","","P")</f>
        <v/>
      </c>
      <c r="H69" s="394"/>
      <c r="I69" s="56"/>
    </row>
    <row r="70" spans="3:9" x14ac:dyDescent="0.25">
      <c r="F70" s="394"/>
      <c r="G70" s="394"/>
    </row>
    <row r="71" spans="3:9" ht="0.75" customHeight="1" x14ac:dyDescent="0.25">
      <c r="F71" s="394"/>
      <c r="G71" s="394"/>
    </row>
    <row r="72" spans="3:9" ht="48" customHeight="1" x14ac:dyDescent="0.25">
      <c r="C72" s="44" t="s">
        <v>159</v>
      </c>
      <c r="D72" s="65"/>
      <c r="E72" s="35" t="str">
        <f>IF(D72="","","P")</f>
        <v/>
      </c>
      <c r="F72" s="394"/>
      <c r="G72" s="394"/>
    </row>
    <row r="73" spans="3:9" x14ac:dyDescent="0.25">
      <c r="C73" s="45"/>
      <c r="D73" s="59"/>
      <c r="F73" s="394"/>
      <c r="G73" s="394"/>
    </row>
    <row r="74" spans="3:9" ht="48" customHeight="1" x14ac:dyDescent="0.25">
      <c r="C74" s="44" t="s">
        <v>160</v>
      </c>
      <c r="D74" s="65"/>
      <c r="E74" s="35" t="str">
        <f>IF(D74="","","P")</f>
        <v/>
      </c>
      <c r="F74" s="396"/>
      <c r="G74" s="394"/>
    </row>
    <row r="75" spans="3:9" x14ac:dyDescent="0.25">
      <c r="C75" s="44"/>
      <c r="D75" s="38"/>
      <c r="F75" s="396" t="b">
        <f>IF(D67=H82,"M",IF(D67=H79,"H",IF(D67=H80,"F",IF(D67=H81,"NG"))))</f>
        <v>0</v>
      </c>
      <c r="G75" s="394"/>
    </row>
    <row r="76" spans="3:9" ht="48" customHeight="1" x14ac:dyDescent="0.25">
      <c r="C76" s="44" t="s">
        <v>161</v>
      </c>
      <c r="D76" s="65"/>
      <c r="E76" s="35" t="str">
        <f>IF(D76="","","P")</f>
        <v/>
      </c>
      <c r="F76" s="396"/>
      <c r="G76" s="394"/>
      <c r="H76" s="394"/>
      <c r="I76" s="56"/>
    </row>
    <row r="77" spans="3:9" ht="31.5" customHeight="1" x14ac:dyDescent="0.25">
      <c r="F77" s="394"/>
      <c r="G77" s="394"/>
      <c r="H77" s="394"/>
      <c r="I77" s="56"/>
    </row>
    <row r="78" spans="3:9" ht="57" customHeight="1" x14ac:dyDescent="0.25">
      <c r="C78" s="55"/>
      <c r="D78" s="403" t="s">
        <v>189</v>
      </c>
      <c r="E78" s="34"/>
      <c r="G78" s="399"/>
      <c r="H78" s="394"/>
      <c r="I78" s="56"/>
    </row>
    <row r="79" spans="3:9" ht="23.25" customHeight="1" x14ac:dyDescent="0.25">
      <c r="C79" s="92"/>
      <c r="D79" s="307"/>
      <c r="E79" s="34"/>
      <c r="H79" s="394" t="s">
        <v>105</v>
      </c>
      <c r="I79" s="56"/>
    </row>
    <row r="80" spans="3:9" ht="47.45" customHeight="1" x14ac:dyDescent="0.25">
      <c r="C80" s="44" t="s">
        <v>162</v>
      </c>
      <c r="D80" s="342" t="str">
        <f>IF('FORMULAIRE RESIDENCE LABO'!C163="","",'FORMULAIRE RESIDENCE LABO'!C163)</f>
        <v/>
      </c>
      <c r="E80" s="35" t="str">
        <f>IF(D80="","","P")</f>
        <v/>
      </c>
      <c r="H80" s="394" t="s">
        <v>104</v>
      </c>
      <c r="I80" s="56"/>
    </row>
    <row r="81" spans="3:9" x14ac:dyDescent="0.25">
      <c r="C81" s="46"/>
      <c r="D81" s="308"/>
      <c r="H81" s="394" t="s">
        <v>106</v>
      </c>
      <c r="I81" s="56"/>
    </row>
    <row r="82" spans="3:9" ht="44.1" customHeight="1" x14ac:dyDescent="0.25">
      <c r="C82" s="44" t="s">
        <v>163</v>
      </c>
      <c r="D82" s="309"/>
      <c r="E82" s="35" t="str">
        <f>IF(D82="","","P")</f>
        <v/>
      </c>
      <c r="H82" s="394" t="s">
        <v>124</v>
      </c>
      <c r="I82" s="56"/>
    </row>
    <row r="83" spans="3:9" ht="25.5" x14ac:dyDescent="0.25">
      <c r="C83" s="44"/>
      <c r="D83" s="308"/>
      <c r="E83" s="35"/>
      <c r="F83" s="400"/>
      <c r="H83" s="394"/>
      <c r="I83" s="56"/>
    </row>
    <row r="84" spans="3:9" ht="36.950000000000003" customHeight="1" x14ac:dyDescent="0.25">
      <c r="C84" s="44" t="s">
        <v>164</v>
      </c>
      <c r="D84" s="343" t="str">
        <f>IF('FORMULAIRE RESIDENCE LABO'!C161="","",'FORMULAIRE RESIDENCE LABO'!C161)</f>
        <v/>
      </c>
      <c r="E84" s="35" t="str">
        <f>IF(D84="","","P")</f>
        <v/>
      </c>
    </row>
    <row r="85" spans="3:9" ht="25.5" x14ac:dyDescent="0.25">
      <c r="D85" s="310"/>
      <c r="E85" s="35"/>
    </row>
    <row r="86" spans="3:9" ht="44.45" customHeight="1" x14ac:dyDescent="0.25">
      <c r="C86" s="44" t="s">
        <v>165</v>
      </c>
      <c r="D86" s="311"/>
      <c r="E86" s="35" t="str">
        <f>IF(D86="","","P")</f>
        <v/>
      </c>
    </row>
    <row r="87" spans="3:9" x14ac:dyDescent="0.25">
      <c r="E87" s="34"/>
    </row>
    <row r="88" spans="3:9" ht="9" customHeight="1" x14ac:dyDescent="0.25">
      <c r="E88" s="34"/>
    </row>
    <row r="89" spans="3:9" ht="48" customHeight="1" x14ac:dyDescent="0.25">
      <c r="C89" s="44" t="s">
        <v>166</v>
      </c>
      <c r="D89" s="306" t="e">
        <f>D86/D82</f>
        <v>#DIV/0!</v>
      </c>
      <c r="E89" s="35" t="e">
        <f>IF(D89="","","P")</f>
        <v>#DIV/0!</v>
      </c>
    </row>
    <row r="90" spans="3:9" x14ac:dyDescent="0.25">
      <c r="C90" s="33"/>
      <c r="D90" s="33"/>
      <c r="E90" s="34"/>
    </row>
    <row r="91" spans="3:9" ht="108.75" x14ac:dyDescent="0.25">
      <c r="C91" s="45" t="s">
        <v>377</v>
      </c>
      <c r="D91" s="63"/>
      <c r="E91" s="35" t="str">
        <f>IF(D91="","","P")</f>
        <v/>
      </c>
    </row>
    <row r="92" spans="3:9" ht="36.75" customHeight="1" x14ac:dyDescent="0.25">
      <c r="E92" s="34"/>
    </row>
    <row r="93" spans="3:9" ht="48.6" customHeight="1" x14ac:dyDescent="0.25">
      <c r="D93" s="403" t="s">
        <v>392</v>
      </c>
      <c r="E93" s="34"/>
    </row>
    <row r="94" spans="3:9" ht="25.5" x14ac:dyDescent="0.25">
      <c r="C94" s="44"/>
      <c r="D94" s="38"/>
      <c r="E94" s="35"/>
    </row>
    <row r="95" spans="3:9" ht="54" customHeight="1" x14ac:dyDescent="0.25">
      <c r="C95" s="44"/>
      <c r="D95" s="303" t="s">
        <v>167</v>
      </c>
      <c r="E95" s="34"/>
    </row>
    <row r="96" spans="3:9" ht="25.5" x14ac:dyDescent="0.25">
      <c r="C96" s="44"/>
      <c r="D96" s="38"/>
      <c r="E96" s="35"/>
    </row>
    <row r="97" spans="3:13" ht="33" customHeight="1" x14ac:dyDescent="0.25">
      <c r="C97" s="44" t="s">
        <v>168</v>
      </c>
      <c r="D97" s="63"/>
      <c r="E97" s="35" t="str">
        <f>IF(D97="","","P")</f>
        <v/>
      </c>
    </row>
    <row r="98" spans="3:13" x14ac:dyDescent="0.25">
      <c r="C98" s="46"/>
      <c r="D98" s="40"/>
      <c r="E98" s="34"/>
    </row>
    <row r="99" spans="3:13" ht="36.75" customHeight="1" x14ac:dyDescent="0.25">
      <c r="C99" s="44" t="s">
        <v>169</v>
      </c>
      <c r="D99" s="63"/>
      <c r="E99" s="35" t="str">
        <f>IF(D99="","","P")</f>
        <v/>
      </c>
    </row>
    <row r="100" spans="3:13" ht="25.5" x14ac:dyDescent="0.25">
      <c r="C100" s="44"/>
      <c r="D100" s="40"/>
      <c r="E100" s="35"/>
      <c r="H100" s="397"/>
      <c r="I100" s="33"/>
      <c r="J100" s="33"/>
      <c r="K100" s="33"/>
      <c r="L100" s="33"/>
      <c r="M100" s="33"/>
    </row>
    <row r="101" spans="3:13" ht="36.75" customHeight="1" x14ac:dyDescent="0.25">
      <c r="C101" s="44" t="s">
        <v>170</v>
      </c>
      <c r="D101" s="63"/>
      <c r="E101" s="35" t="str">
        <f>IF(D101="","","P")</f>
        <v/>
      </c>
      <c r="G101" s="394">
        <f>D97+D99+D101</f>
        <v>0</v>
      </c>
    </row>
    <row r="102" spans="3:13" ht="25.5" x14ac:dyDescent="0.25">
      <c r="E102" s="35"/>
    </row>
    <row r="103" spans="3:13" ht="42" customHeight="1" x14ac:dyDescent="0.25">
      <c r="C103" s="296" t="s">
        <v>240</v>
      </c>
      <c r="D103" s="297">
        <f>IF(ISERROR(G101),"0",G101)</f>
        <v>0</v>
      </c>
      <c r="E103" s="35" t="str">
        <f>IF(D103="","","P")</f>
        <v>P</v>
      </c>
      <c r="G103" s="339" t="str">
        <f>IF(D103='FORMULAIRE RESIDENCE LABO'!C125,"","Différent prévisionnel")</f>
        <v/>
      </c>
    </row>
    <row r="104" spans="3:13" ht="23.45" customHeight="1" x14ac:dyDescent="0.25">
      <c r="E104" s="34"/>
    </row>
    <row r="105" spans="3:13" ht="3" customHeight="1" x14ac:dyDescent="0.25">
      <c r="E105" s="35"/>
    </row>
    <row r="106" spans="3:13" ht="51" customHeight="1" x14ac:dyDescent="0.25">
      <c r="D106" s="303" t="s">
        <v>171</v>
      </c>
      <c r="E106" s="34"/>
    </row>
    <row r="107" spans="3:13" x14ac:dyDescent="0.25">
      <c r="E107" s="34"/>
    </row>
    <row r="108" spans="3:13" ht="39.950000000000003" customHeight="1" x14ac:dyDescent="0.25">
      <c r="C108" s="44" t="s">
        <v>168</v>
      </c>
      <c r="D108" s="63"/>
      <c r="E108" s="35" t="str">
        <f>IF(D108="","","P")</f>
        <v/>
      </c>
    </row>
    <row r="109" spans="3:13" ht="25.5" x14ac:dyDescent="0.25">
      <c r="C109" s="46"/>
      <c r="D109" s="40"/>
      <c r="E109" s="35"/>
    </row>
    <row r="110" spans="3:13" ht="36.75" customHeight="1" x14ac:dyDescent="0.25">
      <c r="C110" s="44" t="s">
        <v>169</v>
      </c>
      <c r="D110" s="63"/>
      <c r="E110" s="35" t="str">
        <f>IF(D110="","","P")</f>
        <v/>
      </c>
    </row>
    <row r="111" spans="3:13" x14ac:dyDescent="0.25">
      <c r="C111" s="44"/>
      <c r="D111" s="40"/>
    </row>
    <row r="112" spans="3:13" ht="38.25" customHeight="1" x14ac:dyDescent="0.25">
      <c r="C112" s="44" t="s">
        <v>170</v>
      </c>
      <c r="D112" s="63"/>
      <c r="E112" s="35" t="str">
        <f>IF(D112="","","P")</f>
        <v/>
      </c>
      <c r="G112" s="394">
        <f>D108+D110+D112</f>
        <v>0</v>
      </c>
    </row>
    <row r="113" spans="3:7" ht="16.5" customHeight="1" x14ac:dyDescent="0.25"/>
    <row r="114" spans="3:7" ht="10.5" customHeight="1" x14ac:dyDescent="0.25"/>
    <row r="115" spans="3:7" ht="40.5" customHeight="1" x14ac:dyDescent="0.25">
      <c r="C115" s="298" t="s">
        <v>240</v>
      </c>
      <c r="D115" s="297">
        <f>IF(ISERROR(G112),"0",G112)</f>
        <v>0</v>
      </c>
      <c r="E115" s="35" t="str">
        <f>IF(D115="","","P")</f>
        <v>P</v>
      </c>
      <c r="G115" s="339" t="str">
        <f>IF(D115='FORMULAIRE RESIDENCE LABO'!C135,"","Différent prévisionnel")</f>
        <v/>
      </c>
    </row>
    <row r="117" spans="3:7" ht="48" customHeight="1" x14ac:dyDescent="0.25">
      <c r="C117" s="92"/>
      <c r="D117" s="303" t="s">
        <v>172</v>
      </c>
      <c r="E117" s="35"/>
    </row>
    <row r="118" spans="3:7" x14ac:dyDescent="0.25">
      <c r="C118" s="92"/>
      <c r="D118" s="93"/>
      <c r="E118" s="34"/>
    </row>
    <row r="119" spans="3:7" ht="34.5" customHeight="1" x14ac:dyDescent="0.25">
      <c r="C119" s="44" t="s">
        <v>168</v>
      </c>
      <c r="D119" s="63"/>
      <c r="E119" s="35" t="str">
        <f>IF(D119="","","P")</f>
        <v/>
      </c>
    </row>
    <row r="121" spans="3:7" ht="35.25" customHeight="1" x14ac:dyDescent="0.25">
      <c r="C121" s="44" t="s">
        <v>169</v>
      </c>
      <c r="D121" s="63"/>
      <c r="E121" s="35" t="str">
        <f>IF(D121="","","P")</f>
        <v/>
      </c>
    </row>
    <row r="122" spans="3:7" x14ac:dyDescent="0.25">
      <c r="C122" s="44"/>
      <c r="D122" s="40"/>
    </row>
    <row r="123" spans="3:7" ht="38.25" customHeight="1" x14ac:dyDescent="0.25">
      <c r="C123" s="44" t="s">
        <v>170</v>
      </c>
      <c r="D123" s="63"/>
      <c r="E123" s="35" t="str">
        <f>IF(D123="","","P")</f>
        <v/>
      </c>
      <c r="G123" s="394">
        <f>D119+D121+D123</f>
        <v>0</v>
      </c>
    </row>
    <row r="124" spans="3:7" x14ac:dyDescent="0.25">
      <c r="C124" s="46"/>
      <c r="D124" s="40"/>
      <c r="E124" s="34"/>
    </row>
    <row r="125" spans="3:7" ht="36.75" customHeight="1" x14ac:dyDescent="0.25">
      <c r="C125" s="299" t="s">
        <v>240</v>
      </c>
      <c r="D125" s="305">
        <f>IF(ISERROR(G123),"0",G123)</f>
        <v>0</v>
      </c>
      <c r="E125" s="35" t="str">
        <f>IF(D125="","","P")</f>
        <v>P</v>
      </c>
      <c r="G125" s="339" t="str">
        <f>IF(D125='FORMULAIRE RESIDENCE LABO'!C145,"","Différent prévisionnel")</f>
        <v/>
      </c>
    </row>
    <row r="127" spans="3:7" ht="50.25" customHeight="1" x14ac:dyDescent="0.25">
      <c r="D127" s="303" t="s">
        <v>192</v>
      </c>
    </row>
    <row r="128" spans="3:7" x14ac:dyDescent="0.25">
      <c r="E128" s="34"/>
    </row>
    <row r="129" spans="2:13" ht="36" customHeight="1" x14ac:dyDescent="0.25">
      <c r="C129" s="44" t="s">
        <v>168</v>
      </c>
      <c r="D129" s="63"/>
      <c r="E129" s="35" t="str">
        <f>IF(D129="","","P")</f>
        <v/>
      </c>
    </row>
    <row r="130" spans="2:13" ht="20.25" customHeight="1" x14ac:dyDescent="0.25">
      <c r="E130" s="34"/>
    </row>
    <row r="131" spans="2:13" ht="37.5" customHeight="1" x14ac:dyDescent="0.25">
      <c r="C131" s="44" t="s">
        <v>169</v>
      </c>
      <c r="D131" s="63"/>
      <c r="E131" s="35" t="str">
        <f>IF(D131="","","P")</f>
        <v/>
      </c>
      <c r="F131" s="398"/>
      <c r="G131" s="398"/>
    </row>
    <row r="132" spans="2:13" ht="21.75" customHeight="1" x14ac:dyDescent="0.25">
      <c r="E132" s="34"/>
      <c r="F132" s="398"/>
      <c r="G132" s="398"/>
    </row>
    <row r="133" spans="2:13" ht="39" customHeight="1" x14ac:dyDescent="0.25">
      <c r="C133" s="44" t="s">
        <v>170</v>
      </c>
      <c r="D133" s="63"/>
      <c r="E133" s="35" t="str">
        <f>IF(D133="","","P")</f>
        <v/>
      </c>
      <c r="F133" s="401"/>
      <c r="G133" s="402">
        <f>D129+D131+D133</f>
        <v>0</v>
      </c>
    </row>
    <row r="134" spans="2:13" s="33" customFormat="1" x14ac:dyDescent="0.25">
      <c r="B134" s="44"/>
      <c r="C134" s="32"/>
      <c r="D134" s="32"/>
      <c r="E134" s="94"/>
      <c r="F134" s="398"/>
      <c r="G134" s="398"/>
      <c r="H134" s="339"/>
      <c r="I134" s="32"/>
      <c r="J134" s="32"/>
      <c r="K134" s="32"/>
      <c r="L134" s="32"/>
      <c r="M134" s="32"/>
    </row>
    <row r="135" spans="2:13" ht="36.75" customHeight="1" x14ac:dyDescent="0.25">
      <c r="C135" s="299" t="s">
        <v>240</v>
      </c>
      <c r="D135" s="305">
        <f>IF(ISERROR(G133),"0",G133)</f>
        <v>0</v>
      </c>
      <c r="E135" s="35" t="str">
        <f>IF(D135="","","P")</f>
        <v>P</v>
      </c>
      <c r="F135" s="398"/>
      <c r="G135" s="398" t="str">
        <f>IF(D135='FORMULAIRE RESIDENCE LABO'!C155,"","Différent prévisionnel")</f>
        <v/>
      </c>
    </row>
    <row r="136" spans="2:13" ht="25.5" x14ac:dyDescent="0.25">
      <c r="C136" s="299"/>
      <c r="D136" s="299"/>
      <c r="E136" s="35"/>
      <c r="F136" s="398"/>
      <c r="G136" s="398"/>
    </row>
    <row r="137" spans="2:13" ht="36.75" customHeight="1" x14ac:dyDescent="0.25">
      <c r="C137" s="299" t="s">
        <v>391</v>
      </c>
      <c r="D137" s="86">
        <f>SUM(D103+D115+D125+D135)</f>
        <v>0</v>
      </c>
      <c r="E137" s="35" t="str">
        <f>IF(D137="","","P")</f>
        <v>P</v>
      </c>
      <c r="F137" s="398"/>
      <c r="G137" s="398" t="str">
        <f>IF(D137='FORMULAIRE RESIDENCE LABO'!C157,"","Différent prévisionnel")</f>
        <v/>
      </c>
    </row>
    <row r="138" spans="2:13" ht="25.5" customHeight="1" x14ac:dyDescent="0.25"/>
    <row r="139" spans="2:13" ht="52.5" customHeight="1" x14ac:dyDescent="0.25">
      <c r="C139" s="47" t="s">
        <v>173</v>
      </c>
      <c r="D139" s="385"/>
      <c r="E139" s="35" t="str">
        <f>IF(D139="","","P")</f>
        <v/>
      </c>
    </row>
    <row r="140" spans="2:13" ht="31.5" customHeight="1" x14ac:dyDescent="0.25"/>
    <row r="141" spans="2:13" ht="35.1" customHeight="1" x14ac:dyDescent="0.25"/>
    <row r="143" spans="2:13" ht="39.6" customHeight="1" x14ac:dyDescent="0.25"/>
    <row r="145" ht="35.1" customHeight="1" x14ac:dyDescent="0.25"/>
    <row r="147" ht="35.1" customHeight="1" x14ac:dyDescent="0.25"/>
    <row r="149" ht="35.1" customHeight="1" x14ac:dyDescent="0.25"/>
    <row r="151" ht="35.1" customHeight="1" x14ac:dyDescent="0.25"/>
    <row r="153" ht="26.1" customHeight="1" x14ac:dyDescent="0.25"/>
    <row r="154" ht="26.1" customHeight="1" x14ac:dyDescent="0.25"/>
    <row r="155" ht="35.1" customHeight="1" x14ac:dyDescent="0.25"/>
    <row r="157" ht="35.1" customHeight="1" x14ac:dyDescent="0.25"/>
    <row r="159" ht="35.1" customHeight="1" x14ac:dyDescent="0.25"/>
    <row r="161" spans="2:2" ht="35.1" customHeight="1" x14ac:dyDescent="0.25"/>
    <row r="163" spans="2:2" ht="39.950000000000003" customHeight="1" x14ac:dyDescent="0.25"/>
    <row r="165" spans="2:2" ht="34.5" customHeight="1" x14ac:dyDescent="0.25"/>
    <row r="167" spans="2:2" ht="35.1" customHeight="1" x14ac:dyDescent="0.25"/>
    <row r="169" spans="2:2" ht="35.1" customHeight="1" x14ac:dyDescent="0.25"/>
    <row r="171" spans="2:2" ht="35.1" customHeight="1" x14ac:dyDescent="0.25"/>
    <row r="175" spans="2:2" ht="48" customHeight="1" x14ac:dyDescent="0.25">
      <c r="B175" s="47"/>
    </row>
    <row r="176" spans="2:2" x14ac:dyDescent="0.25">
      <c r="B176" s="48"/>
    </row>
    <row r="177" spans="2:5" ht="48" customHeight="1" x14ac:dyDescent="0.25">
      <c r="B177" s="47"/>
    </row>
    <row r="178" spans="2:5" x14ac:dyDescent="0.25">
      <c r="B178" s="48"/>
    </row>
    <row r="179" spans="2:5" ht="63" customHeight="1" x14ac:dyDescent="0.25">
      <c r="B179" s="47"/>
    </row>
    <row r="181" spans="2:5" ht="54.95" customHeight="1" x14ac:dyDescent="0.25"/>
    <row r="182" spans="2:5" x14ac:dyDescent="0.25">
      <c r="C182" s="44"/>
      <c r="D182" s="38"/>
      <c r="E182" s="34"/>
    </row>
  </sheetData>
  <conditionalFormatting sqref="D65 D67 D69 D28">
    <cfRule type="expression" dxfId="104" priority="253">
      <formula>E28="P"</formula>
    </cfRule>
  </conditionalFormatting>
  <conditionalFormatting sqref="E65 E30 E28">
    <cfRule type="cellIs" dxfId="103" priority="252" operator="equal">
      <formula>"P"</formula>
    </cfRule>
  </conditionalFormatting>
  <conditionalFormatting sqref="E30">
    <cfRule type="cellIs" dxfId="102" priority="72" operator="equal">
      <formula>"P"</formula>
    </cfRule>
  </conditionalFormatting>
  <conditionalFormatting sqref="D18">
    <cfRule type="expression" dxfId="101" priority="123">
      <formula>E18="P"</formula>
    </cfRule>
  </conditionalFormatting>
  <conditionalFormatting sqref="E20">
    <cfRule type="cellIs" dxfId="100" priority="122" operator="equal">
      <formula>"P"</formula>
    </cfRule>
  </conditionalFormatting>
  <conditionalFormatting sqref="D20">
    <cfRule type="expression" dxfId="99" priority="121">
      <formula>E20="P"</formula>
    </cfRule>
  </conditionalFormatting>
  <conditionalFormatting sqref="E22">
    <cfRule type="cellIs" dxfId="98" priority="120" operator="equal">
      <formula>"P"</formula>
    </cfRule>
  </conditionalFormatting>
  <conditionalFormatting sqref="D22">
    <cfRule type="expression" dxfId="97" priority="119">
      <formula>E22="P"</formula>
    </cfRule>
  </conditionalFormatting>
  <conditionalFormatting sqref="E24">
    <cfRule type="cellIs" dxfId="96" priority="118" operator="equal">
      <formula>"P"</formula>
    </cfRule>
  </conditionalFormatting>
  <conditionalFormatting sqref="D24">
    <cfRule type="expression" dxfId="95" priority="117">
      <formula>E24="P"</formula>
    </cfRule>
  </conditionalFormatting>
  <conditionalFormatting sqref="E27">
    <cfRule type="cellIs" dxfId="94" priority="116" operator="equal">
      <formula>"P"</formula>
    </cfRule>
  </conditionalFormatting>
  <conditionalFormatting sqref="D27">
    <cfRule type="expression" dxfId="93" priority="115">
      <formula>E27="P"</formula>
    </cfRule>
  </conditionalFormatting>
  <conditionalFormatting sqref="E26">
    <cfRule type="cellIs" dxfId="92" priority="114" operator="equal">
      <formula>"P"</formula>
    </cfRule>
  </conditionalFormatting>
  <conditionalFormatting sqref="D26">
    <cfRule type="expression" dxfId="91" priority="113">
      <formula>E26="P"</formula>
    </cfRule>
  </conditionalFormatting>
  <conditionalFormatting sqref="E32">
    <cfRule type="cellIs" dxfId="90" priority="112" operator="equal">
      <formula>"P"</formula>
    </cfRule>
  </conditionalFormatting>
  <conditionalFormatting sqref="D32">
    <cfRule type="expression" dxfId="89" priority="111">
      <formula>E32="P"</formula>
    </cfRule>
  </conditionalFormatting>
  <conditionalFormatting sqref="E36">
    <cfRule type="cellIs" dxfId="88" priority="110" operator="equal">
      <formula>"P"</formula>
    </cfRule>
  </conditionalFormatting>
  <conditionalFormatting sqref="D36">
    <cfRule type="expression" dxfId="87" priority="109">
      <formula>E36="P"</formula>
    </cfRule>
  </conditionalFormatting>
  <conditionalFormatting sqref="E38">
    <cfRule type="cellIs" dxfId="86" priority="108" operator="equal">
      <formula>"P"</formula>
    </cfRule>
  </conditionalFormatting>
  <conditionalFormatting sqref="D38">
    <cfRule type="expression" dxfId="85" priority="107">
      <formula>E38="P"</formula>
    </cfRule>
  </conditionalFormatting>
  <conditionalFormatting sqref="E42">
    <cfRule type="cellIs" dxfId="84" priority="106" operator="equal">
      <formula>"P"</formula>
    </cfRule>
  </conditionalFormatting>
  <conditionalFormatting sqref="D42">
    <cfRule type="expression" dxfId="83" priority="105">
      <formula>E42="P"</formula>
    </cfRule>
  </conditionalFormatting>
  <conditionalFormatting sqref="E45">
    <cfRule type="cellIs" dxfId="82" priority="104" operator="equal">
      <formula>"P"</formula>
    </cfRule>
  </conditionalFormatting>
  <conditionalFormatting sqref="D45">
    <cfRule type="expression" dxfId="81" priority="103">
      <formula>E45="P"</formula>
    </cfRule>
  </conditionalFormatting>
  <conditionalFormatting sqref="E47">
    <cfRule type="cellIs" dxfId="80" priority="102" operator="equal">
      <formula>"P"</formula>
    </cfRule>
  </conditionalFormatting>
  <conditionalFormatting sqref="D47">
    <cfRule type="expression" dxfId="79" priority="101">
      <formula>E47="P"</formula>
    </cfRule>
  </conditionalFormatting>
  <conditionalFormatting sqref="E49">
    <cfRule type="cellIs" dxfId="78" priority="100" operator="equal">
      <formula>"P"</formula>
    </cfRule>
  </conditionalFormatting>
  <conditionalFormatting sqref="D49">
    <cfRule type="expression" dxfId="77" priority="99">
      <formula>E49="P"</formula>
    </cfRule>
  </conditionalFormatting>
  <conditionalFormatting sqref="E55">
    <cfRule type="cellIs" dxfId="76" priority="96" operator="equal">
      <formula>"P"</formula>
    </cfRule>
  </conditionalFormatting>
  <conditionalFormatting sqref="E53">
    <cfRule type="cellIs" dxfId="75" priority="98" operator="equal">
      <formula>"P"</formula>
    </cfRule>
  </conditionalFormatting>
  <conditionalFormatting sqref="D53">
    <cfRule type="expression" dxfId="74" priority="97">
      <formula>E53="P"</formula>
    </cfRule>
  </conditionalFormatting>
  <conditionalFormatting sqref="D57">
    <cfRule type="expression" dxfId="73" priority="94">
      <formula>E57="P"</formula>
    </cfRule>
  </conditionalFormatting>
  <conditionalFormatting sqref="E57">
    <cfRule type="cellIs" dxfId="72" priority="95" operator="equal">
      <formula>"P"</formula>
    </cfRule>
  </conditionalFormatting>
  <conditionalFormatting sqref="E59:E61">
    <cfRule type="cellIs" dxfId="71" priority="93" operator="equal">
      <formula>"P"</formula>
    </cfRule>
  </conditionalFormatting>
  <conditionalFormatting sqref="D59 D61">
    <cfRule type="expression" dxfId="70" priority="92">
      <formula>E59="P"</formula>
    </cfRule>
  </conditionalFormatting>
  <conditionalFormatting sqref="D63">
    <cfRule type="expression" dxfId="69" priority="91">
      <formula>Validation</formula>
    </cfRule>
  </conditionalFormatting>
  <conditionalFormatting sqref="D55">
    <cfRule type="expression" dxfId="68" priority="90">
      <formula>E55="P"</formula>
    </cfRule>
  </conditionalFormatting>
  <conditionalFormatting sqref="E67">
    <cfRule type="cellIs" dxfId="67" priority="89" operator="equal">
      <formula>"P"</formula>
    </cfRule>
  </conditionalFormatting>
  <conditionalFormatting sqref="E94">
    <cfRule type="cellIs" dxfId="66" priority="84" operator="equal">
      <formula>"P"</formula>
    </cfRule>
  </conditionalFormatting>
  <conditionalFormatting sqref="E69">
    <cfRule type="cellIs" dxfId="65" priority="88" operator="equal">
      <formula>"P"</formula>
    </cfRule>
  </conditionalFormatting>
  <conditionalFormatting sqref="E80">
    <cfRule type="cellIs" dxfId="64" priority="87" operator="equal">
      <formula>"P"</formula>
    </cfRule>
  </conditionalFormatting>
  <conditionalFormatting sqref="E102">
    <cfRule type="cellIs" dxfId="63" priority="81" operator="equal">
      <formula>"P"</formula>
    </cfRule>
  </conditionalFormatting>
  <conditionalFormatting sqref="E83">
    <cfRule type="cellIs" dxfId="62" priority="86" operator="equal">
      <formula>"P"</formula>
    </cfRule>
  </conditionalFormatting>
  <conditionalFormatting sqref="E85">
    <cfRule type="cellIs" dxfId="61" priority="85" operator="equal">
      <formula>"P"</formula>
    </cfRule>
  </conditionalFormatting>
  <conditionalFormatting sqref="E96">
    <cfRule type="cellIs" dxfId="60" priority="83" operator="equal">
      <formula>"P"</formula>
    </cfRule>
  </conditionalFormatting>
  <conditionalFormatting sqref="E100">
    <cfRule type="cellIs" dxfId="59" priority="82" operator="equal">
      <formula>"P"</formula>
    </cfRule>
  </conditionalFormatting>
  <conditionalFormatting sqref="E103">
    <cfRule type="cellIs" dxfId="58" priority="80" operator="equal">
      <formula>"P"</formula>
    </cfRule>
  </conditionalFormatting>
  <conditionalFormatting sqref="E105">
    <cfRule type="cellIs" dxfId="57" priority="79" operator="equal">
      <formula>"P"</formula>
    </cfRule>
  </conditionalFormatting>
  <conditionalFormatting sqref="E109">
    <cfRule type="cellIs" dxfId="56" priority="78" operator="equal">
      <formula>"P"</formula>
    </cfRule>
  </conditionalFormatting>
  <conditionalFormatting sqref="E117">
    <cfRule type="cellIs" dxfId="55" priority="77" operator="equal">
      <formula>"P"</formula>
    </cfRule>
  </conditionalFormatting>
  <conditionalFormatting sqref="E133">
    <cfRule type="cellIs" dxfId="54" priority="76" operator="equal">
      <formula>"P"</formula>
    </cfRule>
  </conditionalFormatting>
  <conditionalFormatting sqref="E18">
    <cfRule type="cellIs" dxfId="53" priority="75" operator="equal">
      <formula>"P"</formula>
    </cfRule>
  </conditionalFormatting>
  <conditionalFormatting sqref="D30">
    <cfRule type="expression" dxfId="52" priority="73">
      <formula>E30="P"</formula>
    </cfRule>
  </conditionalFormatting>
  <conditionalFormatting sqref="D51">
    <cfRule type="expression" dxfId="51" priority="70">
      <formula>E51="P"</formula>
    </cfRule>
  </conditionalFormatting>
  <conditionalFormatting sqref="D68">
    <cfRule type="expression" dxfId="50" priority="254">
      <formula>#REF!="P"</formula>
    </cfRule>
  </conditionalFormatting>
  <conditionalFormatting sqref="E72">
    <cfRule type="cellIs" dxfId="49" priority="69" operator="equal">
      <formula>"P"</formula>
    </cfRule>
  </conditionalFormatting>
  <conditionalFormatting sqref="E74">
    <cfRule type="cellIs" dxfId="48" priority="68" operator="equal">
      <formula>"P"</formula>
    </cfRule>
  </conditionalFormatting>
  <conditionalFormatting sqref="D72">
    <cfRule type="expression" dxfId="47" priority="255">
      <formula>D72&lt;&gt;""</formula>
    </cfRule>
  </conditionalFormatting>
  <conditionalFormatting sqref="E82">
    <cfRule type="cellIs" dxfId="46" priority="67" operator="equal">
      <formula>"P"</formula>
    </cfRule>
  </conditionalFormatting>
  <conditionalFormatting sqref="E84">
    <cfRule type="cellIs" dxfId="45" priority="66" operator="equal">
      <formula>"P"</formula>
    </cfRule>
  </conditionalFormatting>
  <conditionalFormatting sqref="E121">
    <cfRule type="cellIs" dxfId="44" priority="56" operator="equal">
      <formula>"P"</formula>
    </cfRule>
  </conditionalFormatting>
  <conditionalFormatting sqref="E86">
    <cfRule type="cellIs" dxfId="43" priority="65" operator="equal">
      <formula>"P"</formula>
    </cfRule>
  </conditionalFormatting>
  <conditionalFormatting sqref="E91">
    <cfRule type="cellIs" dxfId="42" priority="64" operator="equal">
      <formula>"P"</formula>
    </cfRule>
  </conditionalFormatting>
  <conditionalFormatting sqref="E97">
    <cfRule type="cellIs" dxfId="41" priority="63" operator="equal">
      <formula>"P"</formula>
    </cfRule>
  </conditionalFormatting>
  <conditionalFormatting sqref="E99">
    <cfRule type="cellIs" dxfId="40" priority="62" operator="equal">
      <formula>"P"</formula>
    </cfRule>
  </conditionalFormatting>
  <conditionalFormatting sqref="E101">
    <cfRule type="cellIs" dxfId="39" priority="61" operator="equal">
      <formula>"P"</formula>
    </cfRule>
  </conditionalFormatting>
  <conditionalFormatting sqref="E108">
    <cfRule type="cellIs" dxfId="38" priority="60" operator="equal">
      <formula>"P"</formula>
    </cfRule>
  </conditionalFormatting>
  <conditionalFormatting sqref="E110">
    <cfRule type="cellIs" dxfId="37" priority="59" operator="equal">
      <formula>"P"</formula>
    </cfRule>
  </conditionalFormatting>
  <conditionalFormatting sqref="E112">
    <cfRule type="cellIs" dxfId="36" priority="58" operator="equal">
      <formula>"P"</formula>
    </cfRule>
  </conditionalFormatting>
  <conditionalFormatting sqref="E119">
    <cfRule type="cellIs" dxfId="35" priority="57" operator="equal">
      <formula>"P"</formula>
    </cfRule>
  </conditionalFormatting>
  <conditionalFormatting sqref="E123">
    <cfRule type="cellIs" dxfId="34" priority="55" operator="equal">
      <formula>"P"</formula>
    </cfRule>
  </conditionalFormatting>
  <conditionalFormatting sqref="E129">
    <cfRule type="cellIs" dxfId="33" priority="54" operator="equal">
      <formula>"P"</formula>
    </cfRule>
  </conditionalFormatting>
  <conditionalFormatting sqref="E34">
    <cfRule type="cellIs" dxfId="32" priority="53" operator="equal">
      <formula>"P"</formula>
    </cfRule>
  </conditionalFormatting>
  <conditionalFormatting sqref="E51">
    <cfRule type="cellIs" dxfId="31" priority="52" operator="equal">
      <formula>"P"</formula>
    </cfRule>
  </conditionalFormatting>
  <conditionalFormatting sqref="E76">
    <cfRule type="cellIs" dxfId="30" priority="51" operator="equal">
      <formula>"P"</formula>
    </cfRule>
  </conditionalFormatting>
  <conditionalFormatting sqref="D34">
    <cfRule type="expression" dxfId="29" priority="40">
      <formula>$D$34&lt;&gt;""</formula>
    </cfRule>
  </conditionalFormatting>
  <conditionalFormatting sqref="E115">
    <cfRule type="cellIs" dxfId="28" priority="35" operator="equal">
      <formula>"P"</formula>
    </cfRule>
  </conditionalFormatting>
  <conditionalFormatting sqref="E125">
    <cfRule type="cellIs" dxfId="27" priority="32" operator="equal">
      <formula>"P"</formula>
    </cfRule>
  </conditionalFormatting>
  <conditionalFormatting sqref="E133">
    <cfRule type="cellIs" dxfId="26" priority="31" operator="equal">
      <formula>"P"</formula>
    </cfRule>
  </conditionalFormatting>
  <conditionalFormatting sqref="E131">
    <cfRule type="cellIs" dxfId="25" priority="30" operator="equal">
      <formula>"P"</formula>
    </cfRule>
  </conditionalFormatting>
  <conditionalFormatting sqref="E135:E137">
    <cfRule type="cellIs" dxfId="24" priority="29" operator="equal">
      <formula>"P"</formula>
    </cfRule>
  </conditionalFormatting>
  <conditionalFormatting sqref="E135:E137">
    <cfRule type="cellIs" dxfId="23" priority="27" operator="equal">
      <formula>"P"</formula>
    </cfRule>
  </conditionalFormatting>
  <conditionalFormatting sqref="E139">
    <cfRule type="cellIs" dxfId="22" priority="26" operator="equal">
      <formula>"P"</formula>
    </cfRule>
  </conditionalFormatting>
  <conditionalFormatting sqref="E139">
    <cfRule type="cellIs" dxfId="21" priority="24" operator="equal">
      <formula>"P"</formula>
    </cfRule>
  </conditionalFormatting>
  <conditionalFormatting sqref="E115">
    <cfRule type="cellIs" dxfId="20" priority="23" operator="equal">
      <formula>"P"</formula>
    </cfRule>
  </conditionalFormatting>
  <conditionalFormatting sqref="E103">
    <cfRule type="cellIs" dxfId="19" priority="22" operator="equal">
      <formula>"P"</formula>
    </cfRule>
  </conditionalFormatting>
  <conditionalFormatting sqref="E103">
    <cfRule type="cellIs" dxfId="18" priority="21" operator="equal">
      <formula>"P"</formula>
    </cfRule>
  </conditionalFormatting>
  <conditionalFormatting sqref="E89">
    <cfRule type="cellIs" dxfId="17" priority="18" operator="equal">
      <formula>"P"</formula>
    </cfRule>
  </conditionalFormatting>
  <conditionalFormatting sqref="E89">
    <cfRule type="cellIs" dxfId="16" priority="17" operator="equal">
      <formula>"P"</formula>
    </cfRule>
  </conditionalFormatting>
  <conditionalFormatting sqref="E89">
    <cfRule type="cellIs" dxfId="15" priority="16" operator="equal">
      <formula>"P"</formula>
    </cfRule>
  </conditionalFormatting>
  <conditionalFormatting sqref="D74 D76">
    <cfRule type="expression" dxfId="14" priority="8">
      <formula>E74="P"</formula>
    </cfRule>
  </conditionalFormatting>
  <conditionalFormatting sqref="D80 D82 D84 D86 D89 D91 D97 D99 D101 D103 D108 D110 D112 D115 D119 D121 D123 D125 D129 D131 D133 D135 D139 D137">
    <cfRule type="expression" dxfId="13" priority="7">
      <formula>E80="P"</formula>
    </cfRule>
  </conditionalFormatting>
  <conditionalFormatting sqref="E137">
    <cfRule type="cellIs" dxfId="12" priority="3" operator="equal">
      <formula>"P"</formula>
    </cfRule>
  </conditionalFormatting>
  <conditionalFormatting sqref="E137">
    <cfRule type="cellIs" dxfId="11" priority="1" operator="equal">
      <formula>"P"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4" operator="containsText" id="{E30810A1-CEA3-4094-BF85-D9524ECF326D}">
            <xm:f>NOT(ISERROR(SEARCH(#REF!,E133)))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E133</xm:sqref>
        </x14:conditionalFormatting>
        <x14:conditionalFormatting xmlns:xm="http://schemas.microsoft.com/office/excel/2006/main">
          <x14:cfRule type="containsText" priority="28" operator="containsText" id="{D027DDC5-3D9C-4B90-84D6-CFD3AFFB3E52}">
            <xm:f>NOT(ISERROR(SEARCH(#REF!,E135)))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E135:E137</xm:sqref>
        </x14:conditionalFormatting>
        <x14:conditionalFormatting xmlns:xm="http://schemas.microsoft.com/office/excel/2006/main">
          <x14:cfRule type="containsText" priority="25" operator="containsText" id="{176FDBFD-B379-4DEA-973D-AD1510B29F37}">
            <xm:f>NOT(ISERROR(SEARCH(#REF!,E139)))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E139</xm:sqref>
        </x14:conditionalFormatting>
        <x14:conditionalFormatting xmlns:xm="http://schemas.microsoft.com/office/excel/2006/main">
          <x14:cfRule type="containsText" priority="2" operator="containsText" id="{B7407D0F-96A2-4A3B-8E96-C0076F621319}">
            <xm:f>NOT(ISERROR(SEARCH(#REF!,E137)))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904F98-35B4-4A09-8A3C-283A4C3DF872}">
          <x14:formula1>
            <xm:f>'(Données)'!$A$1:$A$2</xm:f>
          </x14:formula1>
          <xm:sqref>D42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58F2-F3F0-4291-B5C9-6C4C945FBC07}">
  <dimension ref="A2:T75"/>
  <sheetViews>
    <sheetView topLeftCell="A10" zoomScaleNormal="100" workbookViewId="0">
      <selection activeCell="O24" sqref="O24"/>
    </sheetView>
  </sheetViews>
  <sheetFormatPr baseColWidth="10" defaultColWidth="10.85546875" defaultRowHeight="14.25" x14ac:dyDescent="0.2"/>
  <cols>
    <col min="1" max="2" width="10.85546875" style="245"/>
    <col min="3" max="3" width="6.85546875" style="245" customWidth="1"/>
    <col min="4" max="4" width="22" style="245" customWidth="1"/>
    <col min="5" max="5" width="13.140625" style="245" bestFit="1" customWidth="1"/>
    <col min="6" max="6" width="10.85546875" style="245"/>
    <col min="7" max="7" width="4.140625" style="245" bestFit="1" customWidth="1"/>
    <col min="8" max="8" width="10.85546875" style="245"/>
    <col min="9" max="9" width="4.42578125" style="245" customWidth="1"/>
    <col min="10" max="10" width="25.5703125" style="245" customWidth="1"/>
    <col min="11" max="11" width="12.5703125" style="245" bestFit="1" customWidth="1"/>
    <col min="12" max="12" width="16.42578125" style="245" bestFit="1" customWidth="1"/>
    <col min="13" max="13" width="10.85546875" style="245"/>
    <col min="14" max="14" width="12.140625" style="245" customWidth="1"/>
    <col min="15" max="15" width="3.85546875" style="245" bestFit="1" customWidth="1"/>
    <col min="16" max="16" width="33.5703125" style="245" customWidth="1"/>
    <col min="17" max="17" width="16.42578125" style="245" customWidth="1"/>
    <col min="18" max="18" width="18.5703125" style="245" customWidth="1"/>
    <col min="19" max="16384" width="10.85546875" style="245"/>
  </cols>
  <sheetData>
    <row r="2" spans="2:20" x14ac:dyDescent="0.2">
      <c r="B2" s="475" t="s">
        <v>348</v>
      </c>
      <c r="C2" s="476"/>
      <c r="D2" s="476"/>
      <c r="E2" s="476"/>
      <c r="F2" s="476"/>
      <c r="G2" s="476"/>
      <c r="H2" s="476"/>
      <c r="I2" s="476"/>
      <c r="J2" s="476"/>
      <c r="K2" s="476"/>
      <c r="L2" s="477"/>
    </row>
    <row r="3" spans="2:20" x14ac:dyDescent="0.2">
      <c r="N3" s="249" t="s">
        <v>347</v>
      </c>
    </row>
    <row r="4" spans="2:20" x14ac:dyDescent="0.2">
      <c r="B4" s="478" t="s">
        <v>257</v>
      </c>
      <c r="C4" s="478"/>
      <c r="D4" s="478"/>
      <c r="E4" s="478"/>
      <c r="G4" s="270" t="s">
        <v>338</v>
      </c>
      <c r="H4" s="263"/>
      <c r="I4" s="270" t="s">
        <v>338</v>
      </c>
      <c r="J4" s="479" t="s">
        <v>346</v>
      </c>
      <c r="K4" s="480"/>
      <c r="L4" s="481"/>
      <c r="N4" s="478" t="s">
        <v>260</v>
      </c>
      <c r="O4" s="478"/>
      <c r="P4" s="478"/>
      <c r="Q4" s="478"/>
    </row>
    <row r="5" spans="2:20" ht="14.25" customHeight="1" x14ac:dyDescent="0.2">
      <c r="B5" s="482" t="s">
        <v>336</v>
      </c>
      <c r="C5" s="483" t="s">
        <v>345</v>
      </c>
      <c r="D5" s="263" t="s">
        <v>331</v>
      </c>
      <c r="E5" s="248">
        <f>'MATRICE BUDGET PREVISIONNEL'!E16</f>
        <v>0</v>
      </c>
      <c r="G5" s="284">
        <f>'MATRICE BUDGET PREVISIONNEL'!E13</f>
        <v>0</v>
      </c>
      <c r="H5" s="266" t="s">
        <v>343</v>
      </c>
      <c r="I5" s="284">
        <f>'MATRICE BUDGET PREVISIONNEL'!E15</f>
        <v>0</v>
      </c>
      <c r="J5" s="266"/>
      <c r="K5" s="287" t="e">
        <f>E5/G5/I5</f>
        <v>#DIV/0!</v>
      </c>
      <c r="L5" s="484"/>
      <c r="N5" s="487" t="s">
        <v>263</v>
      </c>
      <c r="O5" s="283">
        <f>'MATRICE BUDGET PREVISIONNEL'!J13</f>
        <v>0</v>
      </c>
      <c r="P5" s="282" t="str">
        <f>'MATRICE BUDGET PREVISIONNEL'!H13</f>
        <v>Apports de la compagnie (réserves) :</v>
      </c>
      <c r="Q5" s="248">
        <f>'MATRICE BUDGET PREVISIONNEL'!I13</f>
        <v>0</v>
      </c>
    </row>
    <row r="6" spans="2:20" x14ac:dyDescent="0.2">
      <c r="B6" s="482"/>
      <c r="C6" s="483"/>
      <c r="D6" s="263" t="s">
        <v>330</v>
      </c>
      <c r="E6" s="248">
        <f>'MATRICE BUDGET PREVISIONNEL'!E20</f>
        <v>0</v>
      </c>
      <c r="G6" s="286">
        <f>'MATRICE BUDGET PREVISIONNEL'!E18</f>
        <v>0</v>
      </c>
      <c r="H6" s="268" t="s">
        <v>343</v>
      </c>
      <c r="I6" s="286">
        <f>'MATRICE BUDGET PREVISIONNEL'!E19</f>
        <v>0</v>
      </c>
      <c r="J6" s="268"/>
      <c r="K6" s="285" t="e">
        <f t="shared" ref="K6:K10" si="0">E6/G6/I6</f>
        <v>#DIV/0!</v>
      </c>
      <c r="L6" s="485"/>
      <c r="N6" s="488"/>
      <c r="O6" s="283">
        <f>'MATRICE BUDGET PREVISIONNEL'!J14</f>
        <v>0</v>
      </c>
      <c r="P6" s="282" t="str">
        <f>'MATRICE BUDGET PREVISIONNEL'!H14</f>
        <v>Quote part subventions (préciser) :</v>
      </c>
      <c r="Q6" s="248">
        <f>'MATRICE BUDGET PREVISIONNEL'!I14</f>
        <v>0</v>
      </c>
    </row>
    <row r="7" spans="2:20" x14ac:dyDescent="0.2">
      <c r="B7" s="482"/>
      <c r="C7" s="483"/>
      <c r="D7" s="263" t="s">
        <v>344</v>
      </c>
      <c r="E7" s="248">
        <f>'MATRICE BUDGET PREVISIONNEL'!E24</f>
        <v>0</v>
      </c>
      <c r="G7" s="284">
        <f>'MATRICE BUDGET PREVISIONNEL'!E22</f>
        <v>0</v>
      </c>
      <c r="H7" s="266" t="s">
        <v>343</v>
      </c>
      <c r="I7" s="284">
        <f>'MATRICE BUDGET PREVISIONNEL'!E23</f>
        <v>0</v>
      </c>
      <c r="J7" s="266"/>
      <c r="K7" s="265" t="e">
        <f t="shared" si="0"/>
        <v>#DIV/0!</v>
      </c>
      <c r="L7" s="485"/>
      <c r="N7" s="488"/>
      <c r="O7" s="283">
        <f>'MATRICE BUDGET PREVISIONNEL'!J15</f>
        <v>0</v>
      </c>
      <c r="P7" s="282" t="str">
        <f>'MATRICE BUDGET PREVISIONNEL'!H15</f>
        <v>Autres apports de la compagnie (préciser) :</v>
      </c>
      <c r="Q7" s="248">
        <f>'MATRICE BUDGET PREVISIONNEL'!I15</f>
        <v>0</v>
      </c>
    </row>
    <row r="8" spans="2:20" x14ac:dyDescent="0.2">
      <c r="B8" s="482"/>
      <c r="C8" s="490" t="s">
        <v>332</v>
      </c>
      <c r="D8" s="261" t="s">
        <v>331</v>
      </c>
      <c r="E8" s="260"/>
      <c r="G8" s="281"/>
      <c r="H8" s="259" t="s">
        <v>343</v>
      </c>
      <c r="I8" s="281"/>
      <c r="J8" s="259"/>
      <c r="K8" s="262" t="e">
        <f t="shared" si="0"/>
        <v>#DIV/0!</v>
      </c>
      <c r="L8" s="485"/>
      <c r="N8" s="488"/>
      <c r="O8" s="283">
        <f>'MATRICE BUDGET PREVISIONNEL'!J16</f>
        <v>0</v>
      </c>
      <c r="P8" s="282" t="str">
        <f>'MATRICE BUDGET PREVISIONNEL'!H16</f>
        <v>Autres apports de la compagnie (préciser) :</v>
      </c>
      <c r="Q8" s="248">
        <f>'MATRICE BUDGET PREVISIONNEL'!I16</f>
        <v>0</v>
      </c>
    </row>
    <row r="9" spans="2:20" x14ac:dyDescent="0.2">
      <c r="B9" s="482"/>
      <c r="C9" s="490"/>
      <c r="D9" s="261" t="s">
        <v>330</v>
      </c>
      <c r="E9" s="260"/>
      <c r="G9" s="281"/>
      <c r="H9" s="259" t="s">
        <v>343</v>
      </c>
      <c r="I9" s="281"/>
      <c r="J9" s="259"/>
      <c r="K9" s="262" t="e">
        <f t="shared" si="0"/>
        <v>#DIV/0!</v>
      </c>
      <c r="L9" s="485"/>
      <c r="N9" s="488"/>
      <c r="O9" s="283"/>
      <c r="P9" s="282"/>
      <c r="Q9" s="248"/>
    </row>
    <row r="10" spans="2:20" ht="14.45" customHeight="1" x14ac:dyDescent="0.2">
      <c r="B10" s="482"/>
      <c r="C10" s="490"/>
      <c r="D10" s="261" t="s">
        <v>344</v>
      </c>
      <c r="E10" s="260"/>
      <c r="G10" s="281"/>
      <c r="H10" s="259" t="s">
        <v>343</v>
      </c>
      <c r="I10" s="281"/>
      <c r="J10" s="259"/>
      <c r="K10" s="258" t="e">
        <f t="shared" si="0"/>
        <v>#DIV/0!</v>
      </c>
      <c r="L10" s="486"/>
      <c r="N10" s="489"/>
      <c r="O10" s="280"/>
      <c r="P10" s="263"/>
      <c r="Q10" s="248"/>
      <c r="R10" s="505" t="s">
        <v>342</v>
      </c>
      <c r="S10" s="506"/>
      <c r="T10" s="506"/>
    </row>
    <row r="11" spans="2:20" x14ac:dyDescent="0.2">
      <c r="B11" s="478" t="s">
        <v>329</v>
      </c>
      <c r="C11" s="478"/>
      <c r="D11" s="478"/>
      <c r="E11" s="288">
        <f>SUM(E5:E10)</f>
        <v>0</v>
      </c>
      <c r="N11" s="478" t="s">
        <v>329</v>
      </c>
      <c r="O11" s="478"/>
      <c r="P11" s="478"/>
      <c r="Q11" s="288">
        <f>SUM(Q5:Q10)</f>
        <v>0</v>
      </c>
      <c r="R11" s="505"/>
      <c r="S11" s="506"/>
      <c r="T11" s="506"/>
    </row>
    <row r="12" spans="2:20" ht="14.45" customHeight="1" x14ac:dyDescent="0.2">
      <c r="B12" s="507" t="s">
        <v>328</v>
      </c>
      <c r="C12" s="494">
        <f>'MATRICE BUDGET PREVISIONNEL'!C26</f>
        <v>0</v>
      </c>
      <c r="D12" s="495"/>
      <c r="E12" s="248">
        <f>'MATRICE BUDGET PREVISIONNEL'!E26</f>
        <v>0</v>
      </c>
      <c r="N12" s="510" t="s">
        <v>272</v>
      </c>
      <c r="O12" s="279">
        <f>'MATRICE BUDGET PREVISIONNEL'!J18</f>
        <v>0</v>
      </c>
      <c r="P12" s="278" t="str">
        <f>'MATRICE BUDGET PREVISIONNEL'!H18</f>
        <v>Préciser lieu</v>
      </c>
      <c r="Q12" s="277">
        <f>'MATRICE BUDGET PREVISIONNEL'!I18</f>
        <v>0</v>
      </c>
      <c r="R12" s="276"/>
      <c r="S12" s="275"/>
      <c r="T12" s="275"/>
    </row>
    <row r="13" spans="2:20" x14ac:dyDescent="0.2">
      <c r="B13" s="508"/>
      <c r="C13" s="494">
        <f>'MATRICE BUDGET PREVISIONNEL'!C27</f>
        <v>0</v>
      </c>
      <c r="D13" s="495"/>
      <c r="E13" s="248">
        <f>'MATRICE BUDGET PREVISIONNEL'!E27</f>
        <v>0</v>
      </c>
      <c r="N13" s="511"/>
      <c r="O13" s="279"/>
      <c r="P13" s="278"/>
      <c r="Q13" s="277"/>
      <c r="R13" s="276"/>
      <c r="S13" s="275"/>
      <c r="T13" s="275"/>
    </row>
    <row r="14" spans="2:20" x14ac:dyDescent="0.2">
      <c r="B14" s="508"/>
      <c r="C14" s="494">
        <f>'MATRICE BUDGET PREVISIONNEL'!C28</f>
        <v>0</v>
      </c>
      <c r="D14" s="495"/>
      <c r="E14" s="248">
        <f>'MATRICE BUDGET PREVISIONNEL'!E28</f>
        <v>0</v>
      </c>
      <c r="N14" s="512"/>
      <c r="O14" s="279"/>
      <c r="P14" s="278"/>
      <c r="Q14" s="277"/>
      <c r="R14" s="276"/>
      <c r="S14" s="275"/>
      <c r="T14" s="275"/>
    </row>
    <row r="15" spans="2:20" x14ac:dyDescent="0.2">
      <c r="B15" s="508"/>
      <c r="C15" s="494">
        <f>'MATRICE BUDGET PREVISIONNEL'!C29</f>
        <v>0</v>
      </c>
      <c r="D15" s="495"/>
      <c r="E15" s="248">
        <f>'MATRICE BUDGET PREVISIONNEL'!E29</f>
        <v>0</v>
      </c>
      <c r="N15" s="513" t="s">
        <v>321</v>
      </c>
      <c r="O15" s="514"/>
      <c r="P15" s="515"/>
      <c r="Q15" s="289">
        <f>SUM(Q12:Q14)</f>
        <v>0</v>
      </c>
      <c r="R15" s="276"/>
      <c r="S15" s="275"/>
      <c r="T15" s="275"/>
    </row>
    <row r="16" spans="2:20" ht="14.1" customHeight="1" x14ac:dyDescent="0.2">
      <c r="B16" s="508"/>
      <c r="C16" s="494">
        <f>'MATRICE BUDGET PREVISIONNEL'!C30</f>
        <v>0</v>
      </c>
      <c r="D16" s="495"/>
      <c r="E16" s="248">
        <f>'MATRICE BUDGET PREVISIONNEL'!E30</f>
        <v>0</v>
      </c>
      <c r="G16" s="516" t="s">
        <v>327</v>
      </c>
      <c r="H16" s="516"/>
      <c r="I16" s="516"/>
      <c r="J16" s="516"/>
      <c r="K16" s="516"/>
      <c r="L16" s="516"/>
      <c r="N16" s="518" t="s">
        <v>341</v>
      </c>
      <c r="O16" s="274"/>
      <c r="P16" s="273" t="s">
        <v>325</v>
      </c>
      <c r="Q16" s="491"/>
      <c r="R16" s="491">
        <f>((O16%*O17)*O18*O21*O22%)</f>
        <v>0</v>
      </c>
    </row>
    <row r="17" spans="2:18" ht="14.45" customHeight="1" x14ac:dyDescent="0.2">
      <c r="B17" s="508"/>
      <c r="C17" s="494">
        <f>'MATRICE BUDGET PREVISIONNEL'!C31</f>
        <v>0</v>
      </c>
      <c r="D17" s="495"/>
      <c r="E17" s="248">
        <f>'MATRICE BUDGET PREVISIONNEL'!E31</f>
        <v>0</v>
      </c>
      <c r="G17" s="496"/>
      <c r="H17" s="497"/>
      <c r="I17" s="497"/>
      <c r="J17" s="497"/>
      <c r="K17" s="497"/>
      <c r="L17" s="498"/>
      <c r="N17" s="518"/>
      <c r="O17" s="274"/>
      <c r="P17" s="273" t="s">
        <v>324</v>
      </c>
      <c r="Q17" s="492"/>
      <c r="R17" s="492"/>
    </row>
    <row r="18" spans="2:18" x14ac:dyDescent="0.2">
      <c r="B18" s="508"/>
      <c r="C18" s="494"/>
      <c r="D18" s="495"/>
      <c r="E18" s="248"/>
      <c r="G18" s="499"/>
      <c r="H18" s="500"/>
      <c r="I18" s="500"/>
      <c r="J18" s="500"/>
      <c r="K18" s="500"/>
      <c r="L18" s="501"/>
      <c r="N18" s="518"/>
      <c r="O18" s="274"/>
      <c r="P18" s="273" t="s">
        <v>323</v>
      </c>
      <c r="Q18" s="492"/>
      <c r="R18" s="492"/>
    </row>
    <row r="19" spans="2:18" x14ac:dyDescent="0.2">
      <c r="B19" s="508"/>
      <c r="C19" s="494"/>
      <c r="D19" s="495"/>
      <c r="E19" s="248"/>
      <c r="G19" s="499"/>
      <c r="H19" s="500"/>
      <c r="I19" s="500"/>
      <c r="J19" s="500"/>
      <c r="K19" s="500"/>
      <c r="L19" s="501"/>
      <c r="N19" s="518"/>
      <c r="O19" s="273"/>
      <c r="P19" s="273"/>
      <c r="Q19" s="492"/>
      <c r="R19" s="492"/>
    </row>
    <row r="20" spans="2:18" x14ac:dyDescent="0.2">
      <c r="B20" s="508"/>
      <c r="C20" s="494"/>
      <c r="D20" s="495"/>
      <c r="E20" s="248"/>
      <c r="G20" s="499"/>
      <c r="H20" s="500"/>
      <c r="I20" s="500"/>
      <c r="J20" s="500"/>
      <c r="K20" s="500"/>
      <c r="L20" s="501"/>
      <c r="N20" s="518"/>
      <c r="O20" s="273"/>
      <c r="P20" s="273"/>
      <c r="Q20" s="492"/>
      <c r="R20" s="492"/>
    </row>
    <row r="21" spans="2:18" x14ac:dyDescent="0.2">
      <c r="B21" s="508"/>
      <c r="C21" s="494"/>
      <c r="D21" s="495"/>
      <c r="E21" s="248"/>
      <c r="G21" s="499"/>
      <c r="H21" s="500"/>
      <c r="I21" s="500"/>
      <c r="J21" s="500"/>
      <c r="K21" s="500"/>
      <c r="L21" s="501"/>
      <c r="N21" s="518"/>
      <c r="O21" s="274"/>
      <c r="P21" s="273" t="s">
        <v>200</v>
      </c>
      <c r="Q21" s="492"/>
      <c r="R21" s="492"/>
    </row>
    <row r="22" spans="2:18" x14ac:dyDescent="0.2">
      <c r="B22" s="509"/>
      <c r="C22" s="494"/>
      <c r="D22" s="495"/>
      <c r="E22" s="248"/>
      <c r="G22" s="502"/>
      <c r="H22" s="503"/>
      <c r="I22" s="503"/>
      <c r="J22" s="503"/>
      <c r="K22" s="503"/>
      <c r="L22" s="504"/>
      <c r="N22" s="518"/>
      <c r="O22" s="274"/>
      <c r="P22" s="273" t="s">
        <v>322</v>
      </c>
      <c r="Q22" s="493"/>
      <c r="R22" s="493"/>
    </row>
    <row r="23" spans="2:18" x14ac:dyDescent="0.2">
      <c r="B23" s="478" t="s">
        <v>321</v>
      </c>
      <c r="C23" s="478"/>
      <c r="D23" s="478"/>
      <c r="E23" s="288">
        <f>[1]MATRICE!D32</f>
        <v>0</v>
      </c>
      <c r="G23" s="516" t="s">
        <v>28</v>
      </c>
      <c r="H23" s="516"/>
      <c r="I23" s="516"/>
      <c r="J23" s="516"/>
      <c r="K23" s="516"/>
      <c r="L23" s="516"/>
      <c r="N23" s="513" t="s">
        <v>321</v>
      </c>
      <c r="O23" s="514"/>
      <c r="P23" s="515"/>
      <c r="Q23" s="288">
        <v>0</v>
      </c>
    </row>
    <row r="24" spans="2:18" ht="14.45" customHeight="1" x14ac:dyDescent="0.2">
      <c r="B24" s="482" t="s">
        <v>320</v>
      </c>
      <c r="C24" s="517">
        <f>'MATRICE BUDGET PREVISIONNEL'!C34:D34</f>
        <v>0</v>
      </c>
      <c r="D24" s="517"/>
      <c r="E24" s="271">
        <f>'MATRICE BUDGET PREVISIONNEL'!E34</f>
        <v>0</v>
      </c>
      <c r="G24" s="496"/>
      <c r="H24" s="497"/>
      <c r="I24" s="497"/>
      <c r="J24" s="497"/>
      <c r="K24" s="497"/>
      <c r="L24" s="498"/>
      <c r="N24" s="487" t="s">
        <v>319</v>
      </c>
      <c r="O24" s="249"/>
      <c r="P24" s="272" t="str">
        <f>'MATRICE BUDGET PREVISIONNEL'!H19</f>
        <v>Subventions publiques fléchées sur le projet</v>
      </c>
      <c r="Q24" s="248">
        <f>'MATRICE BUDGET PREVISIONNEL'!I20+'MATRICE BUDGET PREVISIONNEL'!I21</f>
        <v>0</v>
      </c>
    </row>
    <row r="25" spans="2:18" x14ac:dyDescent="0.2">
      <c r="B25" s="482"/>
      <c r="C25" s="517">
        <f>'MATRICE BUDGET PREVISIONNEL'!C35:D35</f>
        <v>0</v>
      </c>
      <c r="D25" s="517"/>
      <c r="E25" s="271">
        <f>'MATRICE BUDGET PREVISIONNEL'!E35</f>
        <v>0</v>
      </c>
      <c r="G25" s="499"/>
      <c r="H25" s="500"/>
      <c r="I25" s="500"/>
      <c r="J25" s="500"/>
      <c r="K25" s="500"/>
      <c r="L25" s="501"/>
      <c r="N25" s="488"/>
      <c r="O25" s="249"/>
      <c r="P25" s="250"/>
      <c r="Q25" s="248"/>
    </row>
    <row r="26" spans="2:18" x14ac:dyDescent="0.2">
      <c r="B26" s="482"/>
      <c r="C26" s="517">
        <f>'MATRICE BUDGET PREVISIONNEL'!C36:D36</f>
        <v>0</v>
      </c>
      <c r="D26" s="517"/>
      <c r="E26" s="271">
        <f>'MATRICE BUDGET PREVISIONNEL'!E36</f>
        <v>0</v>
      </c>
      <c r="G26" s="499"/>
      <c r="H26" s="500"/>
      <c r="I26" s="500"/>
      <c r="J26" s="500"/>
      <c r="K26" s="500"/>
      <c r="L26" s="501"/>
      <c r="N26" s="488"/>
      <c r="O26" s="249"/>
      <c r="P26" s="251" t="str">
        <f>'MATRICE BUDGET PREVISIONNEL'!H23</f>
        <v>Org. privés de soutien à la créa et à la diff.</v>
      </c>
      <c r="Q26" s="248">
        <f>'MATRICE BUDGET PREVISIONNEL'!I23</f>
        <v>0</v>
      </c>
    </row>
    <row r="27" spans="2:18" x14ac:dyDescent="0.2">
      <c r="B27" s="482"/>
      <c r="C27" s="517">
        <f>'MATRICE BUDGET PREVISIONNEL'!C37:D37</f>
        <v>0</v>
      </c>
      <c r="D27" s="517"/>
      <c r="E27" s="271">
        <f>'MATRICE BUDGET PREVISIONNEL'!E37</f>
        <v>0</v>
      </c>
      <c r="G27" s="499"/>
      <c r="H27" s="500"/>
      <c r="I27" s="500"/>
      <c r="J27" s="500"/>
      <c r="K27" s="500"/>
      <c r="L27" s="501"/>
      <c r="N27" s="488"/>
      <c r="O27" s="249"/>
      <c r="P27" s="250"/>
      <c r="Q27" s="248"/>
    </row>
    <row r="28" spans="2:18" x14ac:dyDescent="0.2">
      <c r="B28" s="482"/>
      <c r="C28" s="519"/>
      <c r="D28" s="520"/>
      <c r="E28" s="271"/>
      <c r="G28" s="499"/>
      <c r="H28" s="500"/>
      <c r="I28" s="500"/>
      <c r="J28" s="500"/>
      <c r="K28" s="500"/>
      <c r="L28" s="501"/>
      <c r="N28" s="488"/>
      <c r="O28" s="249"/>
      <c r="P28" s="251" t="str">
        <f>'MATRICE BUDGET PREVISIONNEL'!H31</f>
        <v>Soutiens privés</v>
      </c>
      <c r="Q28" s="248">
        <f>'MATRICE BUDGET PREVISIONNEL'!I31</f>
        <v>0</v>
      </c>
    </row>
    <row r="29" spans="2:18" x14ac:dyDescent="0.2">
      <c r="B29" s="482"/>
      <c r="C29" s="519"/>
      <c r="D29" s="520"/>
      <c r="E29" s="271"/>
      <c r="G29" s="499"/>
      <c r="H29" s="500"/>
      <c r="I29" s="500"/>
      <c r="J29" s="500"/>
      <c r="K29" s="500"/>
      <c r="L29" s="501"/>
      <c r="N29" s="488"/>
      <c r="O29" s="249"/>
      <c r="P29" s="250"/>
      <c r="Q29" s="248"/>
    </row>
    <row r="30" spans="2:18" x14ac:dyDescent="0.2">
      <c r="B30" s="482"/>
      <c r="C30" s="519"/>
      <c r="D30" s="520"/>
      <c r="E30" s="271"/>
      <c r="G30" s="499"/>
      <c r="H30" s="500"/>
      <c r="I30" s="500"/>
      <c r="J30" s="500"/>
      <c r="K30" s="500"/>
      <c r="L30" s="501"/>
      <c r="N30" s="488"/>
      <c r="O30" s="249"/>
      <c r="P30" s="251" t="str">
        <f>'MATRICE BUDGET PREVISIONNEL'!H34</f>
        <v>Autres sources de financement</v>
      </c>
      <c r="Q30" s="248">
        <f>'MATRICE BUDGET PREVISIONNEL'!I34</f>
        <v>0</v>
      </c>
    </row>
    <row r="31" spans="2:18" x14ac:dyDescent="0.2">
      <c r="B31" s="482"/>
      <c r="C31" s="519"/>
      <c r="D31" s="520"/>
      <c r="E31" s="271"/>
      <c r="G31" s="499"/>
      <c r="H31" s="500"/>
      <c r="I31" s="500"/>
      <c r="J31" s="500"/>
      <c r="K31" s="500"/>
      <c r="L31" s="501"/>
      <c r="N31" s="488"/>
      <c r="O31" s="249"/>
      <c r="P31" s="250"/>
      <c r="Q31" s="248"/>
    </row>
    <row r="32" spans="2:18" x14ac:dyDescent="0.2">
      <c r="B32" s="482"/>
      <c r="C32" s="520"/>
      <c r="D32" s="520"/>
      <c r="E32" s="271"/>
      <c r="G32" s="499"/>
      <c r="H32" s="500"/>
      <c r="I32" s="500"/>
      <c r="J32" s="500"/>
      <c r="K32" s="500"/>
      <c r="L32" s="501"/>
      <c r="N32" s="489"/>
      <c r="O32" s="249"/>
      <c r="P32" s="249"/>
      <c r="Q32" s="248"/>
    </row>
    <row r="33" spans="2:18" x14ac:dyDescent="0.2">
      <c r="B33" s="482"/>
      <c r="C33" s="520"/>
      <c r="D33" s="520"/>
      <c r="E33" s="271"/>
      <c r="G33" s="502"/>
      <c r="H33" s="503"/>
      <c r="I33" s="503"/>
      <c r="J33" s="503"/>
      <c r="K33" s="503"/>
      <c r="L33" s="504"/>
      <c r="N33" s="531" t="s">
        <v>278</v>
      </c>
      <c r="O33" s="532"/>
      <c r="P33" s="533"/>
      <c r="Q33" s="248">
        <f>'MATRICE BUDGET PREVISIONNEL'!I22</f>
        <v>0</v>
      </c>
    </row>
    <row r="34" spans="2:18" x14ac:dyDescent="0.2">
      <c r="B34" s="478" t="s">
        <v>318</v>
      </c>
      <c r="C34" s="478"/>
      <c r="D34" s="478"/>
      <c r="E34" s="288">
        <f>[1]MATRICE!D38</f>
        <v>0</v>
      </c>
      <c r="G34" s="534" t="s">
        <v>340</v>
      </c>
      <c r="H34" s="535"/>
      <c r="I34" s="535"/>
      <c r="J34" s="535"/>
      <c r="K34" s="535"/>
      <c r="L34" s="536"/>
      <c r="N34" s="513" t="s">
        <v>318</v>
      </c>
      <c r="O34" s="514"/>
      <c r="P34" s="515"/>
      <c r="Q34" s="288">
        <f>SUM(Q24:Q33)</f>
        <v>0</v>
      </c>
    </row>
    <row r="35" spans="2:18" x14ac:dyDescent="0.2">
      <c r="B35" s="521" t="s">
        <v>4</v>
      </c>
      <c r="C35" s="521"/>
      <c r="D35" s="521"/>
      <c r="E35" s="291">
        <f>E11+E23+E34</f>
        <v>0</v>
      </c>
      <c r="G35" s="522">
        <f>Q35-E35</f>
        <v>0</v>
      </c>
      <c r="H35" s="523"/>
      <c r="I35" s="523"/>
      <c r="J35" s="523"/>
      <c r="K35" s="523"/>
      <c r="L35" s="523"/>
      <c r="N35" s="524" t="s">
        <v>4</v>
      </c>
      <c r="O35" s="525"/>
      <c r="P35" s="526"/>
      <c r="Q35" s="291">
        <f>Q11+Q23+Q15+Q34</f>
        <v>0</v>
      </c>
    </row>
    <row r="37" spans="2:18" x14ac:dyDescent="0.2">
      <c r="B37" s="527" t="s">
        <v>339</v>
      </c>
      <c r="C37" s="527"/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</row>
    <row r="39" spans="2:18" x14ac:dyDescent="0.2">
      <c r="B39" s="478" t="s">
        <v>257</v>
      </c>
      <c r="C39" s="478"/>
      <c r="D39" s="478"/>
      <c r="E39" s="478"/>
      <c r="G39" s="270" t="s">
        <v>338</v>
      </c>
      <c r="H39" s="263"/>
      <c r="I39" s="270" t="s">
        <v>338</v>
      </c>
      <c r="J39" s="528" t="s">
        <v>337</v>
      </c>
      <c r="K39" s="529"/>
      <c r="L39" s="530"/>
      <c r="N39" s="513" t="s">
        <v>260</v>
      </c>
      <c r="O39" s="514"/>
      <c r="P39" s="514"/>
      <c r="Q39" s="515"/>
    </row>
    <row r="40" spans="2:18" ht="14.25" customHeight="1" x14ac:dyDescent="0.2">
      <c r="B40" s="482" t="s">
        <v>336</v>
      </c>
      <c r="C40" s="483" t="s">
        <v>335</v>
      </c>
      <c r="D40" s="263" t="s">
        <v>331</v>
      </c>
      <c r="E40" s="248">
        <f>G40*I40*K40</f>
        <v>0</v>
      </c>
      <c r="G40" s="266">
        <f t="shared" ref="G40:I45" si="1">G5</f>
        <v>0</v>
      </c>
      <c r="H40" s="266" t="str">
        <f t="shared" si="1"/>
        <v>personnes</v>
      </c>
      <c r="I40" s="266">
        <f t="shared" si="1"/>
        <v>0</v>
      </c>
      <c r="J40" s="266" t="s">
        <v>334</v>
      </c>
      <c r="K40" s="269">
        <v>200</v>
      </c>
      <c r="L40" s="484"/>
      <c r="N40" s="487" t="s">
        <v>263</v>
      </c>
      <c r="O40" s="264">
        <f t="shared" ref="O40:Q43" si="2">O5</f>
        <v>0</v>
      </c>
      <c r="P40" s="263" t="str">
        <f t="shared" si="2"/>
        <v>Apports de la compagnie (réserves) :</v>
      </c>
      <c r="Q40" s="248">
        <f t="shared" si="2"/>
        <v>0</v>
      </c>
    </row>
    <row r="41" spans="2:18" x14ac:dyDescent="0.2">
      <c r="B41" s="482"/>
      <c r="C41" s="483"/>
      <c r="D41" s="263" t="s">
        <v>330</v>
      </c>
      <c r="E41" s="248">
        <f>G41*I41*K41</f>
        <v>0</v>
      </c>
      <c r="G41" s="266">
        <f t="shared" si="1"/>
        <v>0</v>
      </c>
      <c r="H41" s="268" t="str">
        <f t="shared" si="1"/>
        <v>personnes</v>
      </c>
      <c r="I41" s="266">
        <f t="shared" si="1"/>
        <v>0</v>
      </c>
      <c r="J41" s="266" t="s">
        <v>333</v>
      </c>
      <c r="K41" s="267">
        <v>200</v>
      </c>
      <c r="L41" s="485"/>
      <c r="N41" s="488"/>
      <c r="O41" s="264">
        <f t="shared" si="2"/>
        <v>0</v>
      </c>
      <c r="P41" s="263" t="str">
        <f t="shared" si="2"/>
        <v>Quote part subventions (préciser) :</v>
      </c>
      <c r="Q41" s="248">
        <f t="shared" si="2"/>
        <v>0</v>
      </c>
    </row>
    <row r="42" spans="2:18" x14ac:dyDescent="0.2">
      <c r="B42" s="482"/>
      <c r="C42" s="483"/>
      <c r="D42" s="263"/>
      <c r="E42" s="248"/>
      <c r="G42" s="266">
        <f t="shared" si="1"/>
        <v>0</v>
      </c>
      <c r="H42" s="266" t="str">
        <f t="shared" si="1"/>
        <v>personnes</v>
      </c>
      <c r="I42" s="266">
        <f t="shared" si="1"/>
        <v>0</v>
      </c>
      <c r="J42" s="266">
        <f>J7</f>
        <v>0</v>
      </c>
      <c r="K42" s="265"/>
      <c r="L42" s="485"/>
      <c r="N42" s="488"/>
      <c r="O42" s="264">
        <f t="shared" si="2"/>
        <v>0</v>
      </c>
      <c r="P42" s="263" t="str">
        <f t="shared" si="2"/>
        <v>Autres apports de la compagnie (préciser) :</v>
      </c>
      <c r="Q42" s="248">
        <f t="shared" si="2"/>
        <v>0</v>
      </c>
    </row>
    <row r="43" spans="2:18" x14ac:dyDescent="0.2">
      <c r="B43" s="482"/>
      <c r="C43" s="490" t="s">
        <v>332</v>
      </c>
      <c r="D43" s="261" t="s">
        <v>331</v>
      </c>
      <c r="E43" s="260"/>
      <c r="G43" s="259">
        <f t="shared" si="1"/>
        <v>0</v>
      </c>
      <c r="H43" s="259" t="str">
        <f t="shared" si="1"/>
        <v>personnes</v>
      </c>
      <c r="I43" s="259">
        <f t="shared" si="1"/>
        <v>0</v>
      </c>
      <c r="J43" s="259">
        <f>J8</f>
        <v>0</v>
      </c>
      <c r="K43" s="262"/>
      <c r="L43" s="485"/>
      <c r="N43" s="489"/>
      <c r="O43" s="264">
        <f t="shared" si="2"/>
        <v>0</v>
      </c>
      <c r="P43" s="263" t="str">
        <f t="shared" si="2"/>
        <v>Autres apports de la compagnie (préciser) :</v>
      </c>
      <c r="Q43" s="248">
        <f t="shared" si="2"/>
        <v>0</v>
      </c>
    </row>
    <row r="44" spans="2:18" x14ac:dyDescent="0.2">
      <c r="B44" s="482"/>
      <c r="C44" s="490"/>
      <c r="D44" s="261" t="s">
        <v>330</v>
      </c>
      <c r="E44" s="260"/>
      <c r="G44" s="259">
        <f t="shared" si="1"/>
        <v>0</v>
      </c>
      <c r="H44" s="259" t="str">
        <f t="shared" si="1"/>
        <v>personnes</v>
      </c>
      <c r="I44" s="259">
        <f t="shared" si="1"/>
        <v>0</v>
      </c>
      <c r="J44" s="259">
        <f>J9</f>
        <v>0</v>
      </c>
      <c r="K44" s="262"/>
      <c r="L44" s="485"/>
      <c r="N44" s="513" t="s">
        <v>329</v>
      </c>
      <c r="O44" s="514"/>
      <c r="P44" s="515"/>
      <c r="Q44" s="288">
        <f>SUM(Q40:Q43)</f>
        <v>0</v>
      </c>
    </row>
    <row r="45" spans="2:18" x14ac:dyDescent="0.2">
      <c r="B45" s="482"/>
      <c r="C45" s="490"/>
      <c r="D45" s="261"/>
      <c r="E45" s="260"/>
      <c r="G45" s="259">
        <f t="shared" si="1"/>
        <v>0</v>
      </c>
      <c r="H45" s="259" t="str">
        <f t="shared" si="1"/>
        <v>personnes</v>
      </c>
      <c r="I45" s="259">
        <f t="shared" si="1"/>
        <v>0</v>
      </c>
      <c r="J45" s="259">
        <f>J10</f>
        <v>0</v>
      </c>
      <c r="K45" s="258"/>
      <c r="L45" s="486"/>
      <c r="N45" s="510" t="s">
        <v>272</v>
      </c>
      <c r="O45" s="257">
        <f>O12</f>
        <v>0</v>
      </c>
      <c r="P45" s="256" t="str">
        <f>P12</f>
        <v>Préciser lieu</v>
      </c>
      <c r="Q45" s="255">
        <f>Q12</f>
        <v>0</v>
      </c>
    </row>
    <row r="46" spans="2:18" ht="15" x14ac:dyDescent="0.25">
      <c r="B46" s="478" t="s">
        <v>329</v>
      </c>
      <c r="C46" s="478"/>
      <c r="D46" s="478"/>
      <c r="E46" s="288">
        <f>SUM(E40:E45)</f>
        <v>0</v>
      </c>
      <c r="N46" s="511"/>
      <c r="O46" s="257">
        <f t="shared" ref="O46:Q47" si="3">O13</f>
        <v>0</v>
      </c>
      <c r="P46" s="256">
        <f t="shared" si="3"/>
        <v>0</v>
      </c>
      <c r="Q46" s="255">
        <f t="shared" si="3"/>
        <v>0</v>
      </c>
      <c r="R46"/>
    </row>
    <row r="47" spans="2:18" ht="15" x14ac:dyDescent="0.25">
      <c r="B47" s="537" t="s">
        <v>328</v>
      </c>
      <c r="C47" s="538">
        <f t="shared" ref="C47:C52" si="4">C12</f>
        <v>0</v>
      </c>
      <c r="D47" s="538"/>
      <c r="E47" s="248">
        <f>E12</f>
        <v>0</v>
      </c>
      <c r="G47" s="516" t="s">
        <v>327</v>
      </c>
      <c r="H47" s="516"/>
      <c r="I47" s="516"/>
      <c r="J47" s="516"/>
      <c r="K47" s="516"/>
      <c r="L47" s="516"/>
      <c r="N47" s="512"/>
      <c r="O47" s="257">
        <f t="shared" si="3"/>
        <v>0</v>
      </c>
      <c r="P47" s="256">
        <f t="shared" si="3"/>
        <v>0</v>
      </c>
      <c r="Q47" s="255">
        <f t="shared" si="3"/>
        <v>0</v>
      </c>
      <c r="R47"/>
    </row>
    <row r="48" spans="2:18" ht="14.45" customHeight="1" x14ac:dyDescent="0.2">
      <c r="B48" s="537"/>
      <c r="C48" s="538">
        <f t="shared" si="4"/>
        <v>0</v>
      </c>
      <c r="D48" s="538"/>
      <c r="E48" s="248">
        <f t="shared" ref="E48:E52" si="5">E13</f>
        <v>0</v>
      </c>
      <c r="G48" s="496"/>
      <c r="H48" s="497"/>
      <c r="I48" s="497"/>
      <c r="J48" s="497"/>
      <c r="K48" s="497"/>
      <c r="L48" s="498"/>
      <c r="N48" s="540" t="s">
        <v>321</v>
      </c>
      <c r="O48" s="541"/>
      <c r="P48" s="542"/>
      <c r="Q48" s="289">
        <f>SUM(Q45:Q47)</f>
        <v>0</v>
      </c>
      <c r="R48" s="254"/>
    </row>
    <row r="49" spans="2:18" ht="14.45" customHeight="1" x14ac:dyDescent="0.2">
      <c r="B49" s="537"/>
      <c r="C49" s="538">
        <f t="shared" si="4"/>
        <v>0</v>
      </c>
      <c r="D49" s="538"/>
      <c r="E49" s="248">
        <f t="shared" si="5"/>
        <v>0</v>
      </c>
      <c r="G49" s="499"/>
      <c r="H49" s="500"/>
      <c r="I49" s="500"/>
      <c r="J49" s="500"/>
      <c r="K49" s="500"/>
      <c r="L49" s="501"/>
      <c r="N49" s="490" t="s">
        <v>326</v>
      </c>
      <c r="O49" s="253">
        <f>O16</f>
        <v>0</v>
      </c>
      <c r="P49" s="252" t="s">
        <v>325</v>
      </c>
      <c r="Q49" s="539"/>
      <c r="R49" s="539"/>
    </row>
    <row r="50" spans="2:18" ht="14.45" customHeight="1" x14ac:dyDescent="0.2">
      <c r="B50" s="537"/>
      <c r="C50" s="538">
        <f t="shared" si="4"/>
        <v>0</v>
      </c>
      <c r="D50" s="538"/>
      <c r="E50" s="248">
        <f t="shared" si="5"/>
        <v>0</v>
      </c>
      <c r="G50" s="499"/>
      <c r="H50" s="500"/>
      <c r="I50" s="500"/>
      <c r="J50" s="500"/>
      <c r="K50" s="500"/>
      <c r="L50" s="501"/>
      <c r="N50" s="490"/>
      <c r="O50" s="252">
        <f>O17</f>
        <v>0</v>
      </c>
      <c r="P50" s="252" t="s">
        <v>324</v>
      </c>
      <c r="Q50" s="539"/>
      <c r="R50" s="539"/>
    </row>
    <row r="51" spans="2:18" x14ac:dyDescent="0.2">
      <c r="B51" s="537"/>
      <c r="C51" s="538">
        <f t="shared" si="4"/>
        <v>0</v>
      </c>
      <c r="D51" s="538"/>
      <c r="E51" s="248">
        <f t="shared" si="5"/>
        <v>0</v>
      </c>
      <c r="G51" s="499"/>
      <c r="H51" s="500"/>
      <c r="I51" s="500"/>
      <c r="J51" s="500"/>
      <c r="K51" s="500"/>
      <c r="L51" s="501"/>
      <c r="N51" s="490"/>
      <c r="O51" s="252">
        <f>O21</f>
        <v>0</v>
      </c>
      <c r="P51" s="252" t="s">
        <v>323</v>
      </c>
      <c r="Q51" s="539"/>
      <c r="R51" s="539"/>
    </row>
    <row r="52" spans="2:18" x14ac:dyDescent="0.2">
      <c r="B52" s="537"/>
      <c r="C52" s="538">
        <f t="shared" si="4"/>
        <v>0</v>
      </c>
      <c r="D52" s="538"/>
      <c r="E52" s="248">
        <f t="shared" si="5"/>
        <v>0</v>
      </c>
      <c r="G52" s="499"/>
      <c r="H52" s="500"/>
      <c r="I52" s="500"/>
      <c r="J52" s="500"/>
      <c r="K52" s="500"/>
      <c r="L52" s="501"/>
      <c r="N52" s="490"/>
      <c r="O52" s="252">
        <f>O21</f>
        <v>0</v>
      </c>
      <c r="P52" s="252" t="s">
        <v>200</v>
      </c>
      <c r="Q52" s="539"/>
      <c r="R52" s="539"/>
    </row>
    <row r="53" spans="2:18" x14ac:dyDescent="0.2">
      <c r="B53" s="537"/>
      <c r="C53" s="538"/>
      <c r="D53" s="538"/>
      <c r="E53" s="248"/>
      <c r="G53" s="502"/>
      <c r="H53" s="503"/>
      <c r="I53" s="503"/>
      <c r="J53" s="503"/>
      <c r="K53" s="503"/>
      <c r="L53" s="504"/>
      <c r="N53" s="490"/>
      <c r="O53" s="252">
        <f>O22</f>
        <v>0</v>
      </c>
      <c r="P53" s="252" t="s">
        <v>322</v>
      </c>
      <c r="Q53" s="539"/>
      <c r="R53" s="539"/>
    </row>
    <row r="54" spans="2:18" x14ac:dyDescent="0.2">
      <c r="B54" s="478" t="s">
        <v>321</v>
      </c>
      <c r="C54" s="478"/>
      <c r="D54" s="478"/>
      <c r="E54" s="288">
        <f>SUM(E47:E53)</f>
        <v>0</v>
      </c>
      <c r="G54" s="516" t="s">
        <v>28</v>
      </c>
      <c r="H54" s="516"/>
      <c r="I54" s="516"/>
      <c r="J54" s="516"/>
      <c r="K54" s="516"/>
      <c r="L54" s="516"/>
      <c r="N54" s="513" t="s">
        <v>318</v>
      </c>
      <c r="O54" s="514"/>
      <c r="P54" s="515"/>
      <c r="Q54" s="288">
        <f>SUM(Q47:Q53)</f>
        <v>0</v>
      </c>
    </row>
    <row r="55" spans="2:18" x14ac:dyDescent="0.2">
      <c r="B55" s="482" t="s">
        <v>320</v>
      </c>
      <c r="C55" s="520">
        <f t="shared" ref="C55:C64" si="6">C24</f>
        <v>0</v>
      </c>
      <c r="D55" s="520"/>
      <c r="E55" s="248">
        <f>E24</f>
        <v>0</v>
      </c>
      <c r="G55" s="496"/>
      <c r="H55" s="497"/>
      <c r="I55" s="497"/>
      <c r="J55" s="497"/>
      <c r="K55" s="497"/>
      <c r="L55" s="498"/>
      <c r="N55" s="487" t="s">
        <v>319</v>
      </c>
      <c r="O55" s="249">
        <f>O24</f>
        <v>0</v>
      </c>
      <c r="P55" s="251" t="str">
        <f>P24</f>
        <v>Subventions publiques fléchées sur le projet</v>
      </c>
      <c r="Q55" s="248">
        <f>Q24</f>
        <v>0</v>
      </c>
    </row>
    <row r="56" spans="2:18" x14ac:dyDescent="0.2">
      <c r="B56" s="482"/>
      <c r="C56" s="520">
        <f t="shared" si="6"/>
        <v>0</v>
      </c>
      <c r="D56" s="520"/>
      <c r="E56" s="248">
        <f t="shared" ref="E56:E64" si="7">E25</f>
        <v>0</v>
      </c>
      <c r="G56" s="499"/>
      <c r="H56" s="500"/>
      <c r="I56" s="500"/>
      <c r="J56" s="500"/>
      <c r="K56" s="500"/>
      <c r="L56" s="501"/>
      <c r="N56" s="488"/>
      <c r="O56" s="249">
        <f>O25</f>
        <v>0</v>
      </c>
      <c r="P56" s="250">
        <f t="shared" ref="P56:Q61" si="8">P25</f>
        <v>0</v>
      </c>
      <c r="Q56" s="248">
        <f>Q25</f>
        <v>0</v>
      </c>
    </row>
    <row r="57" spans="2:18" x14ac:dyDescent="0.2">
      <c r="B57" s="482"/>
      <c r="C57" s="520">
        <f t="shared" si="6"/>
        <v>0</v>
      </c>
      <c r="D57" s="520"/>
      <c r="E57" s="248">
        <f t="shared" si="7"/>
        <v>0</v>
      </c>
      <c r="G57" s="499"/>
      <c r="H57" s="500"/>
      <c r="I57" s="500"/>
      <c r="J57" s="500"/>
      <c r="K57" s="500"/>
      <c r="L57" s="501"/>
      <c r="N57" s="488"/>
      <c r="O57" s="249">
        <f>O26</f>
        <v>0</v>
      </c>
      <c r="P57" s="251" t="str">
        <f t="shared" si="8"/>
        <v>Org. privés de soutien à la créa et à la diff.</v>
      </c>
      <c r="Q57" s="248">
        <f>Q26</f>
        <v>0</v>
      </c>
    </row>
    <row r="58" spans="2:18" x14ac:dyDescent="0.2">
      <c r="B58" s="482"/>
      <c r="C58" s="520">
        <f t="shared" si="6"/>
        <v>0</v>
      </c>
      <c r="D58" s="520"/>
      <c r="E58" s="248">
        <f t="shared" si="7"/>
        <v>0</v>
      </c>
      <c r="G58" s="499"/>
      <c r="H58" s="500"/>
      <c r="I58" s="500"/>
      <c r="J58" s="500"/>
      <c r="K58" s="500"/>
      <c r="L58" s="501"/>
      <c r="N58" s="488"/>
      <c r="O58" s="249">
        <f>O27</f>
        <v>0</v>
      </c>
      <c r="P58" s="250">
        <f t="shared" si="8"/>
        <v>0</v>
      </c>
      <c r="Q58" s="248">
        <f>Q27</f>
        <v>0</v>
      </c>
    </row>
    <row r="59" spans="2:18" x14ac:dyDescent="0.2">
      <c r="B59" s="482"/>
      <c r="C59" s="520">
        <f t="shared" si="6"/>
        <v>0</v>
      </c>
      <c r="D59" s="520"/>
      <c r="E59" s="248">
        <f t="shared" si="7"/>
        <v>0</v>
      </c>
      <c r="G59" s="499"/>
      <c r="H59" s="500"/>
      <c r="I59" s="500"/>
      <c r="J59" s="500"/>
      <c r="K59" s="500"/>
      <c r="L59" s="501"/>
      <c r="N59" s="488"/>
      <c r="O59" s="249">
        <f>O30</f>
        <v>0</v>
      </c>
      <c r="P59" s="251" t="str">
        <f t="shared" si="8"/>
        <v>Soutiens privés</v>
      </c>
      <c r="Q59" s="248">
        <f t="shared" si="8"/>
        <v>0</v>
      </c>
    </row>
    <row r="60" spans="2:18" x14ac:dyDescent="0.2">
      <c r="B60" s="482"/>
      <c r="C60" s="520">
        <f t="shared" si="6"/>
        <v>0</v>
      </c>
      <c r="D60" s="520"/>
      <c r="E60" s="248">
        <f t="shared" si="7"/>
        <v>0</v>
      </c>
      <c r="G60" s="499"/>
      <c r="H60" s="500"/>
      <c r="I60" s="500"/>
      <c r="J60" s="500"/>
      <c r="K60" s="500"/>
      <c r="L60" s="501"/>
      <c r="N60" s="488"/>
      <c r="O60" s="249">
        <f t="shared" ref="O60:O61" si="9">O31</f>
        <v>0</v>
      </c>
      <c r="P60" s="250">
        <f t="shared" si="8"/>
        <v>0</v>
      </c>
      <c r="Q60" s="248">
        <f t="shared" si="8"/>
        <v>0</v>
      </c>
    </row>
    <row r="61" spans="2:18" x14ac:dyDescent="0.2">
      <c r="B61" s="482"/>
      <c r="C61" s="520">
        <f t="shared" si="6"/>
        <v>0</v>
      </c>
      <c r="D61" s="520"/>
      <c r="E61" s="248">
        <f t="shared" si="7"/>
        <v>0</v>
      </c>
      <c r="G61" s="499"/>
      <c r="H61" s="500"/>
      <c r="I61" s="500"/>
      <c r="J61" s="500"/>
      <c r="K61" s="500"/>
      <c r="L61" s="501"/>
      <c r="N61" s="488"/>
      <c r="O61" s="249">
        <f t="shared" si="9"/>
        <v>0</v>
      </c>
      <c r="P61" s="251" t="str">
        <f t="shared" si="8"/>
        <v>Autres sources de financement</v>
      </c>
      <c r="Q61" s="248">
        <f t="shared" si="8"/>
        <v>0</v>
      </c>
    </row>
    <row r="62" spans="2:18" x14ac:dyDescent="0.2">
      <c r="B62" s="482"/>
      <c r="C62" s="520">
        <f t="shared" si="6"/>
        <v>0</v>
      </c>
      <c r="D62" s="520"/>
      <c r="E62" s="248">
        <f>E31</f>
        <v>0</v>
      </c>
      <c r="G62" s="499"/>
      <c r="H62" s="500"/>
      <c r="I62" s="500"/>
      <c r="J62" s="500"/>
      <c r="K62" s="500"/>
      <c r="L62" s="501"/>
      <c r="N62" s="489"/>
      <c r="O62" s="249"/>
      <c r="P62" s="250"/>
      <c r="Q62" s="248"/>
    </row>
    <row r="63" spans="2:18" x14ac:dyDescent="0.2">
      <c r="B63" s="482"/>
      <c r="C63" s="520">
        <f t="shared" si="6"/>
        <v>0</v>
      </c>
      <c r="D63" s="520"/>
      <c r="E63" s="248">
        <f t="shared" si="7"/>
        <v>0</v>
      </c>
      <c r="G63" s="499"/>
      <c r="H63" s="500"/>
      <c r="I63" s="500"/>
      <c r="J63" s="500"/>
      <c r="K63" s="500"/>
      <c r="L63" s="501"/>
      <c r="N63" s="290"/>
      <c r="O63" s="249"/>
      <c r="P63" s="249"/>
      <c r="Q63" s="248"/>
    </row>
    <row r="64" spans="2:18" ht="14.45" customHeight="1" x14ac:dyDescent="0.2">
      <c r="B64" s="482"/>
      <c r="C64" s="520">
        <f t="shared" si="6"/>
        <v>0</v>
      </c>
      <c r="D64" s="520"/>
      <c r="E64" s="248">
        <f t="shared" si="7"/>
        <v>0</v>
      </c>
      <c r="G64" s="502"/>
      <c r="H64" s="503"/>
      <c r="I64" s="503"/>
      <c r="J64" s="503"/>
      <c r="K64" s="503"/>
      <c r="L64" s="504"/>
      <c r="N64" s="513" t="s">
        <v>318</v>
      </c>
      <c r="O64" s="514"/>
      <c r="P64" s="515"/>
      <c r="Q64" s="288">
        <f>SUM(Q55:Q61)</f>
        <v>0</v>
      </c>
    </row>
    <row r="65" spans="1:17" x14ac:dyDescent="0.2">
      <c r="B65" s="478" t="s">
        <v>318</v>
      </c>
      <c r="C65" s="478"/>
      <c r="D65" s="478"/>
      <c r="E65" s="288">
        <f>SUM(E55:E64)</f>
        <v>0</v>
      </c>
      <c r="G65" s="534" t="s">
        <v>317</v>
      </c>
      <c r="H65" s="535"/>
      <c r="I65" s="535"/>
      <c r="J65" s="535"/>
      <c r="K65" s="535"/>
      <c r="L65" s="536"/>
      <c r="N65" s="524" t="s">
        <v>4</v>
      </c>
      <c r="O65" s="525"/>
      <c r="P65" s="526"/>
      <c r="Q65" s="291">
        <f>Q44+Q48+Q64</f>
        <v>0</v>
      </c>
    </row>
    <row r="66" spans="1:17" ht="15" thickBot="1" x14ac:dyDescent="0.25">
      <c r="B66" s="521" t="s">
        <v>316</v>
      </c>
      <c r="C66" s="521"/>
      <c r="D66" s="521"/>
      <c r="E66" s="291">
        <f>E46+E54+E65</f>
        <v>0</v>
      </c>
      <c r="G66" s="546"/>
      <c r="H66" s="547"/>
      <c r="I66" s="547"/>
      <c r="J66" s="547"/>
      <c r="K66" s="547"/>
      <c r="L66" s="547"/>
      <c r="N66" s="548" t="s">
        <v>315</v>
      </c>
      <c r="O66" s="549"/>
      <c r="P66" s="550"/>
      <c r="Q66" s="292">
        <f>E68-Q65</f>
        <v>0</v>
      </c>
    </row>
    <row r="67" spans="1:17" ht="29.25" thickBot="1" x14ac:dyDescent="0.25">
      <c r="B67" s="247" t="s">
        <v>314</v>
      </c>
      <c r="C67" s="543"/>
      <c r="D67" s="544"/>
      <c r="E67" s="246">
        <f>E66*15%</f>
        <v>0</v>
      </c>
    </row>
    <row r="68" spans="1:17" x14ac:dyDescent="0.2">
      <c r="B68" s="521" t="s">
        <v>313</v>
      </c>
      <c r="C68" s="521"/>
      <c r="D68" s="521"/>
      <c r="E68" s="291">
        <f>(E66+E67)</f>
        <v>0</v>
      </c>
    </row>
    <row r="70" spans="1:17" ht="14.1" customHeight="1" x14ac:dyDescent="0.2">
      <c r="A70" s="545" t="s">
        <v>312</v>
      </c>
      <c r="B70" s="545"/>
      <c r="C70" s="545"/>
      <c r="D70" s="545"/>
      <c r="E70" s="545"/>
      <c r="F70" s="545"/>
      <c r="G70" s="545"/>
      <c r="H70" s="545"/>
      <c r="I70" s="545"/>
      <c r="J70" s="545"/>
      <c r="K70" s="545"/>
      <c r="L70" s="545"/>
      <c r="M70" s="545"/>
      <c r="N70" s="545"/>
      <c r="O70" s="545"/>
      <c r="P70" s="545"/>
      <c r="Q70" s="545"/>
    </row>
    <row r="71" spans="1:17" x14ac:dyDescent="0.2">
      <c r="A71" s="545"/>
      <c r="B71" s="545"/>
      <c r="C71" s="545"/>
      <c r="D71" s="545"/>
      <c r="E71" s="545"/>
      <c r="F71" s="545"/>
      <c r="G71" s="545"/>
      <c r="H71" s="545"/>
      <c r="I71" s="545"/>
      <c r="J71" s="545"/>
      <c r="K71" s="545"/>
      <c r="L71" s="545"/>
      <c r="M71" s="545"/>
      <c r="N71" s="545"/>
      <c r="O71" s="545"/>
      <c r="P71" s="545"/>
      <c r="Q71" s="545"/>
    </row>
    <row r="72" spans="1:17" x14ac:dyDescent="0.2">
      <c r="A72" s="545"/>
      <c r="B72" s="545"/>
      <c r="C72" s="545"/>
      <c r="D72" s="545"/>
      <c r="E72" s="545"/>
      <c r="F72" s="545"/>
      <c r="G72" s="545"/>
      <c r="H72" s="545"/>
      <c r="I72" s="545"/>
      <c r="J72" s="545"/>
      <c r="K72" s="545"/>
      <c r="L72" s="545"/>
      <c r="M72" s="545"/>
      <c r="N72" s="545"/>
      <c r="O72" s="545"/>
      <c r="P72" s="545"/>
      <c r="Q72" s="545"/>
    </row>
    <row r="73" spans="1:17" x14ac:dyDescent="0.2">
      <c r="A73" s="545"/>
      <c r="B73" s="545"/>
      <c r="C73" s="545"/>
      <c r="D73" s="545"/>
      <c r="E73" s="545"/>
      <c r="F73" s="545"/>
      <c r="G73" s="545"/>
      <c r="H73" s="545"/>
      <c r="I73" s="545"/>
      <c r="J73" s="545"/>
      <c r="K73" s="545"/>
      <c r="L73" s="545"/>
      <c r="M73" s="545"/>
      <c r="N73" s="545"/>
      <c r="O73" s="545"/>
      <c r="P73" s="545"/>
      <c r="Q73" s="545"/>
    </row>
    <row r="74" spans="1:17" x14ac:dyDescent="0.2">
      <c r="A74" s="545"/>
      <c r="B74" s="545"/>
      <c r="C74" s="545"/>
      <c r="D74" s="545"/>
      <c r="E74" s="545"/>
      <c r="F74" s="545"/>
      <c r="G74" s="545"/>
      <c r="H74" s="545"/>
      <c r="I74" s="545"/>
      <c r="J74" s="545"/>
      <c r="K74" s="545"/>
      <c r="L74" s="545"/>
      <c r="M74" s="545"/>
      <c r="N74" s="545"/>
      <c r="O74" s="545"/>
      <c r="P74" s="545"/>
      <c r="Q74" s="545"/>
    </row>
    <row r="75" spans="1:17" x14ac:dyDescent="0.2">
      <c r="A75" s="545"/>
      <c r="B75" s="545"/>
      <c r="C75" s="545"/>
      <c r="D75" s="545"/>
      <c r="E75" s="545"/>
      <c r="F75" s="545"/>
      <c r="G75" s="545"/>
      <c r="H75" s="545"/>
      <c r="I75" s="545"/>
      <c r="J75" s="545"/>
      <c r="K75" s="545"/>
      <c r="L75" s="545"/>
      <c r="M75" s="545"/>
      <c r="N75" s="545"/>
      <c r="O75" s="545"/>
      <c r="P75" s="545"/>
      <c r="Q75" s="545"/>
    </row>
  </sheetData>
  <dataConsolidate/>
  <customSheetViews>
    <customSheetView guid="{8F3357F8-331C-48B4-BC4B-B2C3BDCED09C}" topLeftCell="A16">
      <selection activeCell="Q6" sqref="Q6"/>
      <pageMargins left="0.7" right="0.7" top="0.75" bottom="0.75" header="0.3" footer="0.3"/>
      <pageSetup paperSize="9" orientation="portrait" horizontalDpi="300" verticalDpi="300" r:id="rId1"/>
    </customSheetView>
    <customSheetView guid="{D31424B4-51D9-40E4-8BCE-258C6C0EFC97}" topLeftCell="A16">
      <selection activeCell="Q6" sqref="Q6"/>
      <pageMargins left="0.7" right="0.7" top="0.75" bottom="0.75" header="0.3" footer="0.3"/>
      <pageSetup paperSize="9" orientation="portrait" horizontalDpi="300" verticalDpi="300" r:id="rId2"/>
    </customSheetView>
    <customSheetView guid="{2D2DBE93-9DD1-4706-AB7C-3E2998160056}" topLeftCell="A16">
      <selection activeCell="Q6" sqref="Q6"/>
      <pageMargins left="0.7" right="0.7" top="0.75" bottom="0.75" header="0.3" footer="0.3"/>
      <pageSetup paperSize="9" orientation="portrait" horizontalDpi="300" verticalDpi="300" r:id="rId3"/>
    </customSheetView>
  </customSheetViews>
  <mergeCells count="106">
    <mergeCell ref="C67:D67"/>
    <mergeCell ref="B68:D68"/>
    <mergeCell ref="A70:Q75"/>
    <mergeCell ref="N64:P64"/>
    <mergeCell ref="B65:D65"/>
    <mergeCell ref="G65:L65"/>
    <mergeCell ref="N65:P65"/>
    <mergeCell ref="B66:D66"/>
    <mergeCell ref="G66:L66"/>
    <mergeCell ref="N66:P66"/>
    <mergeCell ref="C59:D59"/>
    <mergeCell ref="C60:D60"/>
    <mergeCell ref="C61:D61"/>
    <mergeCell ref="C62:D62"/>
    <mergeCell ref="C63:D63"/>
    <mergeCell ref="C64:D64"/>
    <mergeCell ref="B54:D54"/>
    <mergeCell ref="G54:L54"/>
    <mergeCell ref="N54:P54"/>
    <mergeCell ref="B55:B64"/>
    <mergeCell ref="C55:D55"/>
    <mergeCell ref="G55:L64"/>
    <mergeCell ref="N55:N62"/>
    <mergeCell ref="C56:D56"/>
    <mergeCell ref="C57:D57"/>
    <mergeCell ref="C58:D58"/>
    <mergeCell ref="Q49:Q53"/>
    <mergeCell ref="R49:R53"/>
    <mergeCell ref="C50:D50"/>
    <mergeCell ref="C51:D51"/>
    <mergeCell ref="C52:D52"/>
    <mergeCell ref="C53:D53"/>
    <mergeCell ref="G47:L47"/>
    <mergeCell ref="C48:D48"/>
    <mergeCell ref="G48:L53"/>
    <mergeCell ref="N48:P48"/>
    <mergeCell ref="C49:D49"/>
    <mergeCell ref="N49:N53"/>
    <mergeCell ref="B40:B45"/>
    <mergeCell ref="C40:C42"/>
    <mergeCell ref="L40:L45"/>
    <mergeCell ref="N40:N43"/>
    <mergeCell ref="C43:C45"/>
    <mergeCell ref="N44:P44"/>
    <mergeCell ref="N45:N47"/>
    <mergeCell ref="B46:D46"/>
    <mergeCell ref="B47:B53"/>
    <mergeCell ref="C47:D47"/>
    <mergeCell ref="B35:D35"/>
    <mergeCell ref="G35:L35"/>
    <mergeCell ref="N35:P35"/>
    <mergeCell ref="B37:Q37"/>
    <mergeCell ref="B39:E39"/>
    <mergeCell ref="J39:L39"/>
    <mergeCell ref="N39:Q39"/>
    <mergeCell ref="C32:D32"/>
    <mergeCell ref="C33:D33"/>
    <mergeCell ref="N33:P33"/>
    <mergeCell ref="B34:D34"/>
    <mergeCell ref="G34:L34"/>
    <mergeCell ref="N34:P34"/>
    <mergeCell ref="G23:L23"/>
    <mergeCell ref="N23:P23"/>
    <mergeCell ref="B24:B33"/>
    <mergeCell ref="C24:D24"/>
    <mergeCell ref="G24:L33"/>
    <mergeCell ref="N24:N32"/>
    <mergeCell ref="C25:D25"/>
    <mergeCell ref="C16:D16"/>
    <mergeCell ref="G16:L16"/>
    <mergeCell ref="N16:N22"/>
    <mergeCell ref="C26:D26"/>
    <mergeCell ref="C27:D27"/>
    <mergeCell ref="C28:D28"/>
    <mergeCell ref="C29:D29"/>
    <mergeCell ref="C30:D30"/>
    <mergeCell ref="C31:D31"/>
    <mergeCell ref="C21:D21"/>
    <mergeCell ref="C22:D22"/>
    <mergeCell ref="B23:D23"/>
    <mergeCell ref="Q16:Q22"/>
    <mergeCell ref="R16:R22"/>
    <mergeCell ref="C17:D17"/>
    <mergeCell ref="G17:L22"/>
    <mergeCell ref="C18:D18"/>
    <mergeCell ref="C19:D19"/>
    <mergeCell ref="C20:D20"/>
    <mergeCell ref="R10:T11"/>
    <mergeCell ref="B11:D11"/>
    <mergeCell ref="N11:P11"/>
    <mergeCell ref="B12:B22"/>
    <mergeCell ref="C12:D12"/>
    <mergeCell ref="N12:N14"/>
    <mergeCell ref="C13:D13"/>
    <mergeCell ref="C14:D14"/>
    <mergeCell ref="C15:D15"/>
    <mergeCell ref="N15:P15"/>
    <mergeCell ref="B2:L2"/>
    <mergeCell ref="B4:E4"/>
    <mergeCell ref="J4:L4"/>
    <mergeCell ref="N4:Q4"/>
    <mergeCell ref="B5:B10"/>
    <mergeCell ref="C5:C7"/>
    <mergeCell ref="L5:L10"/>
    <mergeCell ref="N5:N10"/>
    <mergeCell ref="C8:C10"/>
  </mergeCells>
  <conditionalFormatting sqref="G35:L35">
    <cfRule type="cellIs" dxfId="6" priority="1" operator="lessThan">
      <formula>0</formula>
    </cfRule>
    <cfRule type="cellIs" dxfId="5" priority="2" operator="greaterThan">
      <formula>0</formula>
    </cfRule>
    <cfRule type="cellIs" dxfId="4" priority="7" operator="equal">
      <formula>0</formula>
    </cfRule>
  </conditionalFormatting>
  <conditionalFormatting sqref="O24:O32">
    <cfRule type="containsText" dxfId="3" priority="5" operator="containsText" text="EA">
      <formula>NOT(ISERROR(SEARCH("EA",O24)))</formula>
    </cfRule>
    <cfRule type="containsText" dxfId="2" priority="6" operator="containsText" text="AD">
      <formula>NOT(ISERROR(SEARCH("AD",O24)))</formula>
    </cfRule>
  </conditionalFormatting>
  <conditionalFormatting sqref="O55:O63">
    <cfRule type="containsText" dxfId="1" priority="3" operator="containsText" text="EA">
      <formula>NOT(ISERROR(SEARCH("EA",O55)))</formula>
    </cfRule>
    <cfRule type="containsText" dxfId="0" priority="4" operator="containsText" text="AD">
      <formula>NOT(ISERROR(SEARCH("AD",O55)))</formula>
    </cfRule>
  </conditionalFormatting>
  <pageMargins left="0.7" right="0.7" top="0.75" bottom="0.75" header="0.3" footer="0.3"/>
  <pageSetup paperSize="9" orientation="portrait" horizontalDpi="300" verticalDpi="3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B0A8-0CBD-487A-A91C-30558FBA4983}">
  <dimension ref="A1:N26"/>
  <sheetViews>
    <sheetView workbookViewId="0">
      <selection activeCell="O24" sqref="O24"/>
    </sheetView>
  </sheetViews>
  <sheetFormatPr baseColWidth="10" defaultColWidth="11.42578125" defaultRowHeight="15" x14ac:dyDescent="0.25"/>
  <cols>
    <col min="1" max="1" width="16.140625" style="101" customWidth="1"/>
    <col min="2" max="7" width="12.7109375" style="101" customWidth="1"/>
    <col min="8" max="8" width="17.42578125" style="101" customWidth="1"/>
    <col min="9" max="9" width="13" style="101" customWidth="1"/>
    <col min="10" max="10" width="20.5703125" style="101" customWidth="1"/>
    <col min="11" max="11" width="11.42578125" style="101"/>
    <col min="12" max="12" width="16.42578125" style="101" customWidth="1"/>
    <col min="13" max="13" width="69.7109375" style="101" customWidth="1"/>
    <col min="14" max="16384" width="11.42578125" style="101"/>
  </cols>
  <sheetData>
    <row r="1" spans="1:14" ht="23.25" x14ac:dyDescent="0.25">
      <c r="A1" s="553" t="s">
        <v>238</v>
      </c>
      <c r="B1" s="553"/>
      <c r="C1" s="553"/>
      <c r="D1" s="553"/>
      <c r="E1" s="553"/>
      <c r="F1" s="553"/>
      <c r="G1" s="553"/>
      <c r="H1" s="553"/>
      <c r="I1" s="553"/>
      <c r="J1" s="553"/>
      <c r="K1" s="103"/>
      <c r="L1" s="103"/>
      <c r="M1" s="103"/>
      <c r="N1" s="103"/>
    </row>
    <row r="2" spans="1:14" ht="21.75" thickBot="1" x14ac:dyDescent="0.3">
      <c r="A2" s="554" t="s">
        <v>107</v>
      </c>
      <c r="B2" s="554"/>
      <c r="C2" s="554"/>
      <c r="D2" s="554"/>
      <c r="E2" s="554"/>
      <c r="F2" s="554"/>
      <c r="G2" s="554"/>
      <c r="H2" s="554"/>
      <c r="I2" s="554"/>
      <c r="J2" s="554"/>
      <c r="K2" s="555" t="s">
        <v>237</v>
      </c>
      <c r="L2" s="555"/>
      <c r="M2" s="555"/>
      <c r="N2" s="103"/>
    </row>
    <row r="3" spans="1:14" ht="30.75" thickBot="1" x14ac:dyDescent="0.3">
      <c r="A3" s="128"/>
      <c r="B3" s="556" t="s">
        <v>222</v>
      </c>
      <c r="C3" s="557"/>
      <c r="D3" s="140"/>
      <c r="E3" s="558" t="s">
        <v>200</v>
      </c>
      <c r="F3" s="559"/>
      <c r="G3" s="140"/>
      <c r="H3" s="127" t="s">
        <v>221</v>
      </c>
      <c r="I3" s="140"/>
      <c r="J3" s="127" t="s">
        <v>236</v>
      </c>
      <c r="K3" s="103"/>
      <c r="L3" s="127" t="s">
        <v>235</v>
      </c>
      <c r="M3" s="103"/>
      <c r="N3" s="103"/>
    </row>
    <row r="4" spans="1:14" ht="75" x14ac:dyDescent="0.25">
      <c r="A4" s="136" t="s">
        <v>234</v>
      </c>
      <c r="B4" s="125" t="s">
        <v>233</v>
      </c>
      <c r="C4" s="124">
        <v>200</v>
      </c>
      <c r="D4" s="119"/>
      <c r="E4" s="123" t="s">
        <v>219</v>
      </c>
      <c r="F4" s="122">
        <v>260</v>
      </c>
      <c r="G4" s="135" t="s">
        <v>232</v>
      </c>
      <c r="H4" s="551" t="s">
        <v>217</v>
      </c>
      <c r="I4" s="129" t="s">
        <v>231</v>
      </c>
      <c r="J4" s="134" t="s">
        <v>230</v>
      </c>
      <c r="K4" s="103"/>
      <c r="L4" s="551" t="s">
        <v>229</v>
      </c>
      <c r="M4" s="103"/>
      <c r="N4" s="103"/>
    </row>
    <row r="5" spans="1:14" ht="105.75" thickBot="1" x14ac:dyDescent="0.3">
      <c r="A5" s="133" t="s">
        <v>228</v>
      </c>
      <c r="B5" s="120" t="s">
        <v>215</v>
      </c>
      <c r="C5" s="117">
        <v>100</v>
      </c>
      <c r="D5" s="119"/>
      <c r="E5" s="118" t="s">
        <v>213</v>
      </c>
      <c r="F5" s="117">
        <v>230</v>
      </c>
      <c r="G5" s="119" t="s">
        <v>227</v>
      </c>
      <c r="H5" s="552"/>
      <c r="I5" s="129"/>
      <c r="J5" s="132">
        <v>170</v>
      </c>
      <c r="K5" s="103" t="s">
        <v>226</v>
      </c>
      <c r="L5" s="552"/>
      <c r="M5" s="103"/>
      <c r="N5" s="103"/>
    </row>
    <row r="6" spans="1:14" x14ac:dyDescent="0.25">
      <c r="A6" s="137"/>
      <c r="B6" s="130"/>
      <c r="C6" s="119"/>
      <c r="D6" s="119"/>
      <c r="E6" s="119"/>
      <c r="F6" s="119"/>
      <c r="G6" s="119"/>
      <c r="H6" s="129"/>
      <c r="I6" s="129"/>
      <c r="J6" s="119"/>
      <c r="K6" s="103"/>
      <c r="L6" s="103"/>
      <c r="M6" s="103"/>
      <c r="N6" s="103"/>
    </row>
    <row r="7" spans="1:14" ht="30" x14ac:dyDescent="0.25">
      <c r="A7" s="561" t="s">
        <v>225</v>
      </c>
      <c r="B7" s="561"/>
      <c r="C7" s="561"/>
      <c r="D7" s="131" t="s">
        <v>224</v>
      </c>
      <c r="E7" s="119"/>
      <c r="F7" s="119"/>
      <c r="G7" s="119"/>
      <c r="H7" s="129"/>
      <c r="I7" s="129"/>
      <c r="J7" s="119"/>
      <c r="K7" s="103"/>
      <c r="L7" s="103"/>
      <c r="M7" s="103"/>
      <c r="N7" s="103"/>
    </row>
    <row r="8" spans="1:14" ht="15.95" customHeight="1" x14ac:dyDescent="0.25">
      <c r="A8" s="562" t="s">
        <v>223</v>
      </c>
      <c r="B8" s="562"/>
      <c r="C8" s="562"/>
      <c r="D8" s="119"/>
      <c r="E8" s="119"/>
      <c r="F8" s="119"/>
      <c r="G8" s="119"/>
      <c r="H8" s="129"/>
      <c r="I8" s="129"/>
      <c r="J8" s="119"/>
      <c r="K8" s="103"/>
      <c r="L8" s="103"/>
      <c r="M8" s="103"/>
      <c r="N8" s="103"/>
    </row>
    <row r="9" spans="1:14" x14ac:dyDescent="0.25">
      <c r="A9" s="137"/>
      <c r="B9" s="130"/>
      <c r="C9" s="119"/>
      <c r="D9" s="119"/>
      <c r="E9" s="119"/>
      <c r="F9" s="119"/>
      <c r="G9" s="119"/>
      <c r="H9" s="129"/>
      <c r="I9" s="129"/>
      <c r="J9" s="119"/>
      <c r="K9" s="103"/>
      <c r="L9" s="103"/>
      <c r="M9" s="103"/>
      <c r="N9" s="103"/>
    </row>
    <row r="10" spans="1:14" ht="21.75" thickBot="1" x14ac:dyDescent="0.3">
      <c r="A10" s="563" t="s">
        <v>110</v>
      </c>
      <c r="B10" s="563"/>
      <c r="C10" s="563"/>
      <c r="D10" s="563"/>
      <c r="E10" s="563"/>
      <c r="F10" s="563"/>
      <c r="G10" s="563"/>
      <c r="H10" s="563"/>
      <c r="I10" s="563"/>
      <c r="J10" s="563"/>
      <c r="K10" s="103"/>
      <c r="L10" s="103"/>
      <c r="M10" s="103"/>
      <c r="N10" s="103"/>
    </row>
    <row r="11" spans="1:14" ht="30.75" thickBot="1" x14ac:dyDescent="0.3">
      <c r="A11" s="128"/>
      <c r="B11" s="556" t="s">
        <v>222</v>
      </c>
      <c r="C11" s="557"/>
      <c r="D11" s="140"/>
      <c r="E11" s="558" t="s">
        <v>200</v>
      </c>
      <c r="F11" s="559"/>
      <c r="G11" s="103"/>
      <c r="H11" s="127" t="s">
        <v>221</v>
      </c>
      <c r="I11" s="103"/>
      <c r="J11" s="103"/>
      <c r="K11" s="103"/>
      <c r="L11" s="103"/>
      <c r="M11" s="103"/>
    </row>
    <row r="12" spans="1:14" ht="30" x14ac:dyDescent="0.25">
      <c r="A12" s="126" t="s">
        <v>180</v>
      </c>
      <c r="B12" s="125" t="s">
        <v>220</v>
      </c>
      <c r="C12" s="124">
        <v>200</v>
      </c>
      <c r="D12" s="119"/>
      <c r="E12" s="123" t="s">
        <v>219</v>
      </c>
      <c r="F12" s="122">
        <v>260</v>
      </c>
      <c r="G12" s="103" t="s">
        <v>218</v>
      </c>
      <c r="H12" s="551" t="s">
        <v>217</v>
      </c>
      <c r="I12" s="103"/>
      <c r="J12" s="103"/>
      <c r="K12" s="103"/>
      <c r="L12" s="103"/>
      <c r="M12" s="103"/>
    </row>
    <row r="13" spans="1:14" ht="30.75" thickBot="1" x14ac:dyDescent="0.3">
      <c r="A13" s="121" t="s">
        <v>216</v>
      </c>
      <c r="B13" s="120" t="s">
        <v>215</v>
      </c>
      <c r="C13" s="117" t="s">
        <v>214</v>
      </c>
      <c r="D13" s="119"/>
      <c r="E13" s="118" t="s">
        <v>213</v>
      </c>
      <c r="F13" s="117">
        <v>230</v>
      </c>
      <c r="G13" s="103" t="s">
        <v>212</v>
      </c>
      <c r="H13" s="552"/>
      <c r="I13" s="103"/>
      <c r="J13" s="103"/>
      <c r="K13" s="103"/>
      <c r="L13" s="103"/>
      <c r="M13" s="103"/>
    </row>
    <row r="14" spans="1:14" x14ac:dyDescent="0.25">
      <c r="A14" s="564"/>
      <c r="B14" s="564"/>
      <c r="C14" s="564"/>
      <c r="D14" s="564"/>
      <c r="E14" s="564"/>
      <c r="F14" s="564"/>
      <c r="G14" s="564"/>
      <c r="H14" s="564"/>
      <c r="I14" s="564"/>
      <c r="J14" s="564"/>
      <c r="K14" s="103"/>
      <c r="L14" s="103"/>
      <c r="M14" s="103"/>
      <c r="N14" s="103"/>
    </row>
    <row r="15" spans="1:14" ht="30" x14ac:dyDescent="0.25">
      <c r="A15" s="561" t="s">
        <v>211</v>
      </c>
      <c r="B15" s="561"/>
      <c r="C15" s="561"/>
      <c r="D15" s="141"/>
      <c r="E15" s="116" t="s">
        <v>210</v>
      </c>
      <c r="F15" s="141"/>
      <c r="G15" s="141"/>
      <c r="H15" s="141"/>
      <c r="I15" s="141"/>
      <c r="J15" s="141"/>
      <c r="K15" s="103"/>
      <c r="L15" s="103"/>
      <c r="M15" s="103"/>
      <c r="N15" s="103"/>
    </row>
    <row r="16" spans="1:14" x14ac:dyDescent="0.25">
      <c r="A16" s="562" t="s">
        <v>209</v>
      </c>
      <c r="B16" s="562"/>
      <c r="C16" s="56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x14ac:dyDescent="0.25">
      <c r="A17" s="138"/>
      <c r="B17" s="138"/>
      <c r="C17" s="138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21.75" thickBot="1" x14ac:dyDescent="0.3">
      <c r="A18" s="565" t="s">
        <v>208</v>
      </c>
      <c r="B18" s="565"/>
      <c r="C18" s="565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30.75" thickBot="1" x14ac:dyDescent="0.3">
      <c r="A19" s="115"/>
      <c r="B19" s="114" t="s">
        <v>207</v>
      </c>
      <c r="C19" s="139" t="s">
        <v>206</v>
      </c>
      <c r="D19" s="140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45" x14ac:dyDescent="0.25">
      <c r="A20" s="113" t="s">
        <v>205</v>
      </c>
      <c r="B20" s="112">
        <v>20.2</v>
      </c>
      <c r="C20" s="111">
        <v>21</v>
      </c>
      <c r="D20" s="110" t="s">
        <v>204</v>
      </c>
      <c r="E20" s="103"/>
      <c r="F20" s="109"/>
      <c r="G20" s="109"/>
      <c r="H20" s="103"/>
      <c r="I20" s="103"/>
      <c r="J20" s="109"/>
      <c r="K20" s="103"/>
      <c r="L20" s="103"/>
      <c r="M20" s="103"/>
      <c r="N20" s="103"/>
    </row>
    <row r="21" spans="1:14" ht="30.75" thickBot="1" x14ac:dyDescent="0.3">
      <c r="A21" s="108" t="s">
        <v>203</v>
      </c>
      <c r="B21" s="107">
        <v>72.5</v>
      </c>
      <c r="C21" s="106">
        <v>90</v>
      </c>
      <c r="D21" s="105"/>
      <c r="E21" s="103"/>
      <c r="F21" s="104"/>
      <c r="G21" s="104"/>
      <c r="H21" s="103"/>
      <c r="I21" s="103"/>
      <c r="J21" s="104"/>
      <c r="K21" s="103"/>
      <c r="L21" s="103"/>
      <c r="M21" s="103"/>
      <c r="N21" s="103"/>
    </row>
    <row r="22" spans="1:14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spans="1:14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4" ht="21" x14ac:dyDescent="0.25">
      <c r="A24" s="563" t="s">
        <v>202</v>
      </c>
      <c r="B24" s="563"/>
      <c r="C24" s="563"/>
      <c r="D24" s="563"/>
      <c r="E24" s="563"/>
      <c r="F24" s="563"/>
      <c r="G24" s="563"/>
      <c r="H24" s="563"/>
      <c r="I24" s="563"/>
      <c r="J24" s="563"/>
      <c r="K24" s="102"/>
      <c r="L24" s="102"/>
      <c r="M24" s="102"/>
      <c r="N24" s="102"/>
    </row>
    <row r="25" spans="1:14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6" spans="1:14" ht="30" customHeight="1" x14ac:dyDescent="0.25">
      <c r="A26" s="102"/>
      <c r="B26" s="102"/>
      <c r="C26" s="102"/>
      <c r="D26" s="102"/>
      <c r="E26" s="102"/>
      <c r="F26" s="560" t="s">
        <v>201</v>
      </c>
      <c r="G26" s="560"/>
      <c r="H26" s="102"/>
      <c r="I26" s="102"/>
      <c r="J26" s="102"/>
      <c r="K26" s="102"/>
      <c r="L26" s="102"/>
      <c r="M26" s="102"/>
      <c r="N26" s="102"/>
    </row>
  </sheetData>
  <customSheetViews>
    <customSheetView guid="{8F3357F8-331C-48B4-BC4B-B2C3BDCED09C}">
      <selection activeCell="A10" sqref="A10:J10"/>
      <pageMargins left="0.7" right="0.7" top="0.75" bottom="0.75" header="0.3" footer="0.3"/>
    </customSheetView>
    <customSheetView guid="{D31424B4-51D9-40E4-8BCE-258C6C0EFC97}">
      <selection activeCell="A10" sqref="A10:J10"/>
      <pageMargins left="0.7" right="0.7" top="0.75" bottom="0.75" header="0.3" footer="0.3"/>
    </customSheetView>
    <customSheetView guid="{2D2DBE93-9DD1-4706-AB7C-3E2998160056}">
      <selection activeCell="A10" sqref="A10:J10"/>
      <pageMargins left="0.7" right="0.7" top="0.75" bottom="0.75" header="0.3" footer="0.3"/>
    </customSheetView>
  </customSheetViews>
  <mergeCells count="19">
    <mergeCell ref="F26:G26"/>
    <mergeCell ref="A7:C7"/>
    <mergeCell ref="A8:C8"/>
    <mergeCell ref="A10:J10"/>
    <mergeCell ref="B11:C11"/>
    <mergeCell ref="E11:F11"/>
    <mergeCell ref="H12:H13"/>
    <mergeCell ref="A14:J14"/>
    <mergeCell ref="A15:C15"/>
    <mergeCell ref="A16:C16"/>
    <mergeCell ref="A18:C18"/>
    <mergeCell ref="A24:J24"/>
    <mergeCell ref="H4:H5"/>
    <mergeCell ref="L4:L5"/>
    <mergeCell ref="A1:J1"/>
    <mergeCell ref="A2:J2"/>
    <mergeCell ref="K2:M2"/>
    <mergeCell ref="B3:C3"/>
    <mergeCell ref="E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1"/>
  <dimension ref="A1:EG135"/>
  <sheetViews>
    <sheetView topLeftCell="DI1" zoomScale="71" zoomScaleNormal="71" workbookViewId="0">
      <selection activeCell="O24" sqref="O24"/>
    </sheetView>
  </sheetViews>
  <sheetFormatPr baseColWidth="10" defaultRowHeight="15" x14ac:dyDescent="0.25"/>
  <cols>
    <col min="1" max="25" width="15.5703125" customWidth="1"/>
    <col min="26" max="26" width="21.85546875" customWidth="1"/>
    <col min="27" max="27" width="22.7109375" customWidth="1"/>
    <col min="28" max="47" width="20.5703125" customWidth="1"/>
    <col min="48" max="58" width="23.5703125" customWidth="1"/>
    <col min="59" max="59" width="24.85546875" customWidth="1"/>
    <col min="60" max="71" width="10.5703125" customWidth="1"/>
    <col min="73" max="73" width="20.5703125" customWidth="1"/>
    <col min="74" max="74" width="23.7109375" style="57" customWidth="1"/>
    <col min="75" max="81" width="20.5703125" customWidth="1"/>
    <col min="82" max="82" width="25" customWidth="1"/>
    <col min="83" max="83" width="22" customWidth="1"/>
    <col min="84" max="84" width="25" customWidth="1"/>
    <col min="85" max="87" width="20.5703125" customWidth="1"/>
    <col min="88" max="88" width="27.85546875" customWidth="1"/>
    <col min="89" max="89" width="12.5703125" customWidth="1"/>
    <col min="90" max="90" width="33.140625" customWidth="1"/>
    <col min="91" max="91" width="16.42578125" customWidth="1"/>
    <col min="92" max="92" width="27.7109375" customWidth="1"/>
    <col min="93" max="93" width="22.140625" customWidth="1"/>
    <col min="94" max="94" width="17.140625" customWidth="1"/>
    <col min="95" max="95" width="23.140625" customWidth="1"/>
    <col min="96" max="96" width="15.42578125" customWidth="1"/>
    <col min="97" max="97" width="18.42578125" customWidth="1"/>
    <col min="98" max="98" width="17.7109375" customWidth="1"/>
    <col min="99" max="99" width="19.42578125" customWidth="1"/>
    <col min="100" max="100" width="19.140625" customWidth="1"/>
    <col min="101" max="101" width="21.28515625" customWidth="1"/>
    <col min="105" max="105" width="20" customWidth="1"/>
    <col min="106" max="106" width="19" customWidth="1"/>
    <col min="108" max="108" width="23.140625" customWidth="1"/>
    <col min="110" max="110" width="24.140625" customWidth="1"/>
    <col min="114" max="114" width="27" customWidth="1"/>
    <col min="118" max="118" width="14.42578125" customWidth="1"/>
    <col min="119" max="119" width="21.5703125" customWidth="1"/>
    <col min="120" max="120" width="21.28515625" customWidth="1"/>
    <col min="121" max="121" width="17.42578125" customWidth="1"/>
    <col min="122" max="122" width="19.140625" customWidth="1"/>
    <col min="123" max="123" width="25.140625" customWidth="1"/>
    <col min="124" max="124" width="12.7109375" customWidth="1"/>
    <col min="137" max="137" width="29.7109375" customWidth="1"/>
  </cols>
  <sheetData>
    <row r="1" spans="1:137" ht="18.75" x14ac:dyDescent="0.25">
      <c r="A1" s="1"/>
      <c r="B1" s="1"/>
      <c r="C1" s="2"/>
      <c r="D1" s="3"/>
      <c r="E1" s="4"/>
      <c r="F1" s="5"/>
      <c r="G1" s="4"/>
      <c r="H1" s="6"/>
      <c r="I1" s="3"/>
      <c r="J1" s="4"/>
      <c r="K1" s="7"/>
      <c r="L1" s="4"/>
      <c r="M1" s="4"/>
      <c r="N1" s="4"/>
      <c r="O1" s="4"/>
      <c r="P1" s="4"/>
      <c r="Q1" s="4"/>
      <c r="R1" s="8"/>
      <c r="S1" s="8"/>
      <c r="T1" s="4"/>
      <c r="U1" s="8"/>
      <c r="V1" s="8"/>
      <c r="W1" s="4"/>
      <c r="X1" s="9"/>
      <c r="Y1" s="4"/>
      <c r="Z1" s="10"/>
      <c r="AA1" s="10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2"/>
      <c r="AV1" s="13"/>
      <c r="AW1" s="11"/>
      <c r="AX1" s="11"/>
      <c r="AY1" s="11"/>
      <c r="AZ1" s="11"/>
      <c r="BA1" s="11"/>
      <c r="BB1" s="12"/>
      <c r="BC1" s="12"/>
      <c r="BD1" s="11"/>
      <c r="BE1" s="11"/>
      <c r="BF1" s="11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1"/>
      <c r="BV1" s="11"/>
      <c r="BW1" s="12"/>
      <c r="BX1" s="12"/>
      <c r="BY1" s="14"/>
      <c r="BZ1" s="14"/>
      <c r="CA1" s="15"/>
      <c r="CB1" s="14"/>
      <c r="CC1" s="14"/>
      <c r="CD1" s="12"/>
      <c r="CE1" s="12"/>
      <c r="CF1" s="12"/>
      <c r="CG1" s="12"/>
      <c r="CH1" s="12"/>
      <c r="CI1" s="12"/>
    </row>
    <row r="2" spans="1:137" ht="29.25" thickBot="1" x14ac:dyDescent="0.5">
      <c r="A2" s="1"/>
      <c r="B2" s="1"/>
      <c r="C2" s="2"/>
      <c r="D2" s="3"/>
      <c r="E2" s="4"/>
      <c r="F2" s="5"/>
      <c r="G2" s="4"/>
      <c r="H2" s="6"/>
      <c r="I2" s="3"/>
      <c r="J2" s="4"/>
      <c r="K2" s="7"/>
      <c r="L2" s="4"/>
      <c r="M2" s="4"/>
      <c r="N2" s="4"/>
      <c r="O2" s="4"/>
      <c r="P2" s="4"/>
      <c r="Q2" s="4"/>
      <c r="R2" s="8"/>
      <c r="S2" s="8"/>
      <c r="T2" s="4"/>
      <c r="U2" s="8"/>
      <c r="V2" s="8"/>
      <c r="W2" s="4"/>
      <c r="X2" s="9"/>
      <c r="Y2" s="4"/>
      <c r="Z2" s="348"/>
      <c r="AA2" s="348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4"/>
      <c r="AV2" s="349"/>
      <c r="AW2" s="347"/>
      <c r="AX2" s="347"/>
      <c r="AY2" s="347"/>
      <c r="AZ2" s="347"/>
      <c r="BA2" s="347"/>
      <c r="BB2" s="344"/>
      <c r="BC2" s="344"/>
      <c r="BD2" s="347"/>
      <c r="BE2" s="347"/>
      <c r="BF2" s="347"/>
      <c r="BG2" s="348"/>
      <c r="BH2" s="348"/>
      <c r="BI2" s="348"/>
      <c r="BJ2" s="348"/>
      <c r="BK2" s="348"/>
      <c r="BL2" s="348"/>
      <c r="BM2" s="348"/>
      <c r="BN2" s="348"/>
      <c r="BO2" s="348"/>
      <c r="BP2" s="348"/>
      <c r="BQ2" s="348"/>
      <c r="BR2" s="348"/>
      <c r="BS2" s="348"/>
      <c r="BT2" s="348"/>
      <c r="BU2" s="347"/>
      <c r="BV2" s="347"/>
      <c r="BW2" s="344"/>
      <c r="BX2" s="344"/>
      <c r="BY2" s="345"/>
      <c r="BZ2" s="345"/>
      <c r="CA2" s="346"/>
      <c r="CB2" s="345"/>
      <c r="CC2" s="345"/>
      <c r="CD2" s="344"/>
      <c r="CE2" s="344"/>
      <c r="CF2" s="344"/>
      <c r="CG2" s="344"/>
      <c r="CH2" s="344"/>
      <c r="CI2" s="344"/>
      <c r="CL2" s="100" t="s">
        <v>179</v>
      </c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</row>
    <row r="3" spans="1:137" ht="41.1" customHeight="1" thickBot="1" x14ac:dyDescent="0.3">
      <c r="A3" s="1"/>
      <c r="B3" s="1"/>
      <c r="C3" s="2"/>
      <c r="D3" s="3"/>
      <c r="E3" s="4"/>
      <c r="F3" s="5"/>
      <c r="G3" s="4"/>
      <c r="H3" s="6"/>
      <c r="I3" s="3"/>
      <c r="J3" s="4"/>
      <c r="K3" s="7"/>
      <c r="L3" s="4"/>
      <c r="M3" s="4"/>
      <c r="N3" s="4"/>
      <c r="O3" s="4"/>
      <c r="P3" s="4"/>
      <c r="Q3" s="4"/>
      <c r="R3" s="8"/>
      <c r="S3" s="8"/>
      <c r="T3" s="4"/>
      <c r="U3" s="8"/>
      <c r="V3" s="8"/>
      <c r="W3" s="4"/>
      <c r="X3" s="9"/>
      <c r="Y3" s="4"/>
      <c r="Z3" s="617" t="s">
        <v>385</v>
      </c>
      <c r="AA3" s="608"/>
      <c r="AB3" s="611" t="s">
        <v>384</v>
      </c>
      <c r="AC3" s="612"/>
      <c r="AD3" s="612"/>
      <c r="AE3" s="612"/>
      <c r="AF3" s="612"/>
      <c r="AG3" s="612"/>
      <c r="AH3" s="612"/>
      <c r="AI3" s="612"/>
      <c r="AJ3" s="612"/>
      <c r="AK3" s="612"/>
      <c r="AL3" s="612"/>
      <c r="AM3" s="612"/>
      <c r="AN3" s="612"/>
      <c r="AO3" s="612"/>
      <c r="AP3" s="612"/>
      <c r="AQ3" s="612"/>
      <c r="AR3" s="612"/>
      <c r="AS3" s="612"/>
      <c r="AT3" s="612"/>
      <c r="AU3" s="613"/>
      <c r="AV3" s="607" t="s">
        <v>383</v>
      </c>
      <c r="AW3" s="607"/>
      <c r="AX3" s="607"/>
      <c r="AY3" s="607"/>
      <c r="AZ3" s="607"/>
      <c r="BA3" s="607"/>
      <c r="BB3" s="607"/>
      <c r="BC3" s="607"/>
      <c r="BD3" s="607"/>
      <c r="BE3" s="607"/>
      <c r="BF3" s="608"/>
      <c r="BG3" s="622" t="s">
        <v>387</v>
      </c>
      <c r="BH3" s="622"/>
      <c r="BI3" s="622"/>
      <c r="BJ3" s="622"/>
      <c r="BK3" s="622"/>
      <c r="BL3" s="622"/>
      <c r="BM3" s="622"/>
      <c r="BN3" s="622"/>
      <c r="BO3" s="622"/>
      <c r="BP3" s="622"/>
      <c r="BQ3" s="622"/>
      <c r="BR3" s="622"/>
      <c r="BS3" s="622"/>
      <c r="BT3" s="622"/>
      <c r="BU3" s="623" t="s">
        <v>382</v>
      </c>
      <c r="BV3" s="624"/>
      <c r="BW3" s="625"/>
      <c r="BX3" s="629" t="s">
        <v>189</v>
      </c>
      <c r="BY3" s="630"/>
      <c r="BZ3" s="630"/>
      <c r="CA3" s="630"/>
      <c r="CB3" s="630"/>
      <c r="CC3" s="631"/>
      <c r="CD3" s="570" t="s">
        <v>368</v>
      </c>
      <c r="CE3" s="570"/>
      <c r="CF3" s="570"/>
      <c r="CG3" s="570"/>
      <c r="CH3" s="570"/>
      <c r="CI3" s="571"/>
      <c r="CL3" s="593" t="s">
        <v>186</v>
      </c>
      <c r="CM3" s="594"/>
      <c r="CN3" s="594"/>
      <c r="CO3" s="594"/>
      <c r="CP3" s="594"/>
      <c r="CQ3" s="594"/>
      <c r="CR3" s="594"/>
      <c r="CS3" s="594"/>
      <c r="CT3" s="594"/>
      <c r="CU3" s="594"/>
      <c r="CV3" s="595"/>
      <c r="CW3" s="587" t="s">
        <v>185</v>
      </c>
      <c r="CX3" s="588"/>
      <c r="CY3" s="588"/>
      <c r="CZ3" s="588"/>
      <c r="DA3" s="588"/>
      <c r="DB3" s="588"/>
      <c r="DC3" s="588"/>
      <c r="DD3" s="588"/>
      <c r="DE3" s="588"/>
      <c r="DF3" s="588"/>
      <c r="DG3" s="589"/>
      <c r="DH3" s="581" t="s">
        <v>187</v>
      </c>
      <c r="DI3" s="582"/>
      <c r="DJ3" s="582"/>
      <c r="DK3" s="582"/>
      <c r="DL3" s="582"/>
      <c r="DM3" s="583"/>
      <c r="DN3" s="572" t="s">
        <v>189</v>
      </c>
      <c r="DO3" s="573"/>
      <c r="DP3" s="573"/>
      <c r="DQ3" s="573"/>
      <c r="DR3" s="573"/>
      <c r="DS3" s="574"/>
      <c r="DT3" s="599" t="s">
        <v>191</v>
      </c>
      <c r="DU3" s="600"/>
      <c r="DV3" s="600"/>
      <c r="DW3" s="600"/>
      <c r="DX3" s="600"/>
      <c r="DY3" s="600"/>
      <c r="DZ3" s="600"/>
      <c r="EA3" s="600"/>
      <c r="EB3" s="600"/>
      <c r="EC3" s="600"/>
      <c r="ED3" s="600"/>
      <c r="EE3" s="600"/>
      <c r="EF3" s="601"/>
      <c r="EG3" s="578" t="s">
        <v>173</v>
      </c>
    </row>
    <row r="4" spans="1:137" ht="99.95" customHeight="1" thickBot="1" x14ac:dyDescent="0.3">
      <c r="A4" s="16"/>
      <c r="B4" s="16"/>
      <c r="C4" s="17"/>
      <c r="D4" s="18"/>
      <c r="E4" s="19"/>
      <c r="F4" s="20"/>
      <c r="G4" s="19"/>
      <c r="H4" s="21"/>
      <c r="I4" s="18"/>
      <c r="J4" s="19"/>
      <c r="K4" s="22"/>
      <c r="L4" s="19"/>
      <c r="M4" s="19"/>
      <c r="N4" s="19"/>
      <c r="O4" s="19"/>
      <c r="P4" s="19"/>
      <c r="Q4" s="19"/>
      <c r="R4" s="16"/>
      <c r="S4" s="16"/>
      <c r="T4" s="19"/>
      <c r="U4" s="16"/>
      <c r="V4" s="16"/>
      <c r="W4" s="19"/>
      <c r="X4" s="23"/>
      <c r="Y4" s="19"/>
      <c r="Z4" s="618"/>
      <c r="AA4" s="610"/>
      <c r="AB4" s="614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5"/>
      <c r="AP4" s="615"/>
      <c r="AQ4" s="615"/>
      <c r="AR4" s="615"/>
      <c r="AS4" s="615"/>
      <c r="AT4" s="615"/>
      <c r="AU4" s="616"/>
      <c r="AV4" s="609"/>
      <c r="AW4" s="609"/>
      <c r="AX4" s="609"/>
      <c r="AY4" s="609"/>
      <c r="AZ4" s="609"/>
      <c r="BA4" s="609"/>
      <c r="BB4" s="609"/>
      <c r="BC4" s="609"/>
      <c r="BD4" s="609"/>
      <c r="BE4" s="609"/>
      <c r="BF4" s="610"/>
      <c r="BG4" s="635" t="s">
        <v>60</v>
      </c>
      <c r="BH4" s="619" t="s">
        <v>0</v>
      </c>
      <c r="BI4" s="620"/>
      <c r="BJ4" s="621"/>
      <c r="BK4" s="619" t="s">
        <v>1</v>
      </c>
      <c r="BL4" s="620"/>
      <c r="BM4" s="621"/>
      <c r="BN4" s="619" t="s">
        <v>2</v>
      </c>
      <c r="BO4" s="620"/>
      <c r="BP4" s="621"/>
      <c r="BQ4" s="619" t="s">
        <v>3</v>
      </c>
      <c r="BR4" s="620"/>
      <c r="BS4" s="621"/>
      <c r="BT4" s="637" t="s">
        <v>4</v>
      </c>
      <c r="BU4" s="626"/>
      <c r="BV4" s="627"/>
      <c r="BW4" s="628"/>
      <c r="BX4" s="632"/>
      <c r="BY4" s="633"/>
      <c r="BZ4" s="633"/>
      <c r="CA4" s="633"/>
      <c r="CB4" s="633"/>
      <c r="CC4" s="634"/>
      <c r="CD4" s="569" t="s">
        <v>369</v>
      </c>
      <c r="CE4" s="567"/>
      <c r="CF4" s="566" t="s">
        <v>370</v>
      </c>
      <c r="CG4" s="567"/>
      <c r="CH4" s="566" t="s">
        <v>372</v>
      </c>
      <c r="CI4" s="568"/>
      <c r="CL4" s="596"/>
      <c r="CM4" s="597"/>
      <c r="CN4" s="597"/>
      <c r="CO4" s="597"/>
      <c r="CP4" s="597"/>
      <c r="CQ4" s="597"/>
      <c r="CR4" s="597"/>
      <c r="CS4" s="597"/>
      <c r="CT4" s="597"/>
      <c r="CU4" s="597"/>
      <c r="CV4" s="598"/>
      <c r="CW4" s="590"/>
      <c r="CX4" s="591"/>
      <c r="CY4" s="591"/>
      <c r="CZ4" s="591"/>
      <c r="DA4" s="591"/>
      <c r="DB4" s="591"/>
      <c r="DC4" s="591"/>
      <c r="DD4" s="591"/>
      <c r="DE4" s="591"/>
      <c r="DF4" s="591"/>
      <c r="DG4" s="592"/>
      <c r="DH4" s="584"/>
      <c r="DI4" s="585"/>
      <c r="DJ4" s="585"/>
      <c r="DK4" s="585"/>
      <c r="DL4" s="585"/>
      <c r="DM4" s="586"/>
      <c r="DN4" s="575"/>
      <c r="DO4" s="576"/>
      <c r="DP4" s="576"/>
      <c r="DQ4" s="576"/>
      <c r="DR4" s="576"/>
      <c r="DS4" s="577"/>
      <c r="DT4" s="602" t="s">
        <v>0</v>
      </c>
      <c r="DU4" s="602"/>
      <c r="DV4" s="603"/>
      <c r="DW4" s="604" t="s">
        <v>1</v>
      </c>
      <c r="DX4" s="602"/>
      <c r="DY4" s="603"/>
      <c r="DZ4" s="604" t="s">
        <v>2</v>
      </c>
      <c r="EA4" s="602"/>
      <c r="EB4" s="603"/>
      <c r="EC4" s="604" t="s">
        <v>3</v>
      </c>
      <c r="ED4" s="602"/>
      <c r="EE4" s="603"/>
      <c r="EF4" s="605" t="s">
        <v>4</v>
      </c>
      <c r="EG4" s="579"/>
    </row>
    <row r="5" spans="1:137" ht="111" customHeight="1" thickBot="1" x14ac:dyDescent="0.3">
      <c r="A5" s="25" t="s">
        <v>5</v>
      </c>
      <c r="B5" s="25" t="s">
        <v>6</v>
      </c>
      <c r="C5" s="25" t="s">
        <v>7</v>
      </c>
      <c r="D5" s="25" t="s">
        <v>8</v>
      </c>
      <c r="E5" s="25" t="s">
        <v>9</v>
      </c>
      <c r="F5" s="25" t="s">
        <v>10</v>
      </c>
      <c r="G5" s="25" t="s">
        <v>11</v>
      </c>
      <c r="H5" s="26" t="s">
        <v>12</v>
      </c>
      <c r="I5" s="25" t="s">
        <v>13</v>
      </c>
      <c r="J5" s="25" t="s">
        <v>14</v>
      </c>
      <c r="K5" s="27" t="s">
        <v>15</v>
      </c>
      <c r="L5" s="25" t="s">
        <v>16</v>
      </c>
      <c r="M5" s="25" t="s">
        <v>17</v>
      </c>
      <c r="N5" s="25" t="s">
        <v>18</v>
      </c>
      <c r="O5" s="25" t="s">
        <v>19</v>
      </c>
      <c r="P5" s="25" t="s">
        <v>20</v>
      </c>
      <c r="Q5" s="25" t="s">
        <v>21</v>
      </c>
      <c r="R5" s="25" t="s">
        <v>22</v>
      </c>
      <c r="S5" s="25" t="s">
        <v>23</v>
      </c>
      <c r="T5" s="25" t="s">
        <v>24</v>
      </c>
      <c r="U5" s="25" t="s">
        <v>25</v>
      </c>
      <c r="V5" s="28" t="s">
        <v>26</v>
      </c>
      <c r="W5" s="28" t="s">
        <v>27</v>
      </c>
      <c r="X5" s="28" t="s">
        <v>28</v>
      </c>
      <c r="Y5" s="376" t="s">
        <v>29</v>
      </c>
      <c r="Z5" s="378" t="s">
        <v>30</v>
      </c>
      <c r="AA5" s="378" t="s">
        <v>31</v>
      </c>
      <c r="AB5" s="350" t="s">
        <v>388</v>
      </c>
      <c r="AC5" s="350" t="s">
        <v>32</v>
      </c>
      <c r="AD5" s="350" t="s">
        <v>33</v>
      </c>
      <c r="AE5" s="350" t="s">
        <v>34</v>
      </c>
      <c r="AF5" s="350" t="s">
        <v>35</v>
      </c>
      <c r="AG5" s="350" t="s">
        <v>72</v>
      </c>
      <c r="AH5" s="350" t="s">
        <v>36</v>
      </c>
      <c r="AI5" s="350" t="s">
        <v>37</v>
      </c>
      <c r="AJ5" s="350" t="s">
        <v>38</v>
      </c>
      <c r="AK5" s="350" t="s">
        <v>39</v>
      </c>
      <c r="AL5" s="350" t="s">
        <v>40</v>
      </c>
      <c r="AM5" s="350" t="s">
        <v>41</v>
      </c>
      <c r="AN5" s="350" t="s">
        <v>42</v>
      </c>
      <c r="AO5" s="350" t="s">
        <v>43</v>
      </c>
      <c r="AP5" s="350" t="s">
        <v>44</v>
      </c>
      <c r="AQ5" s="350" t="s">
        <v>45</v>
      </c>
      <c r="AR5" s="350" t="s">
        <v>73</v>
      </c>
      <c r="AS5" s="350" t="s">
        <v>46</v>
      </c>
      <c r="AT5" s="374" t="s">
        <v>47</v>
      </c>
      <c r="AU5" s="374" t="s">
        <v>48</v>
      </c>
      <c r="AV5" s="377" t="s">
        <v>49</v>
      </c>
      <c r="AW5" s="370" t="s">
        <v>50</v>
      </c>
      <c r="AX5" s="371" t="s">
        <v>51</v>
      </c>
      <c r="AY5" s="370" t="s">
        <v>52</v>
      </c>
      <c r="AZ5" s="370" t="s">
        <v>53</v>
      </c>
      <c r="BA5" s="370" t="s">
        <v>54</v>
      </c>
      <c r="BB5" s="372" t="s">
        <v>55</v>
      </c>
      <c r="BC5" s="372" t="s">
        <v>56</v>
      </c>
      <c r="BD5" s="373" t="s">
        <v>57</v>
      </c>
      <c r="BE5" s="373" t="s">
        <v>58</v>
      </c>
      <c r="BF5" s="370" t="s">
        <v>59</v>
      </c>
      <c r="BG5" s="636"/>
      <c r="BH5" s="29" t="s">
        <v>61</v>
      </c>
      <c r="BI5" s="24" t="s">
        <v>62</v>
      </c>
      <c r="BJ5" s="30" t="s">
        <v>63</v>
      </c>
      <c r="BK5" s="29" t="s">
        <v>61</v>
      </c>
      <c r="BL5" s="24" t="s">
        <v>62</v>
      </c>
      <c r="BM5" s="30" t="s">
        <v>63</v>
      </c>
      <c r="BN5" s="29" t="s">
        <v>61</v>
      </c>
      <c r="BO5" s="24" t="s">
        <v>62</v>
      </c>
      <c r="BP5" s="30" t="s">
        <v>63</v>
      </c>
      <c r="BQ5" s="29" t="s">
        <v>61</v>
      </c>
      <c r="BR5" s="24" t="s">
        <v>62</v>
      </c>
      <c r="BS5" s="30" t="s">
        <v>63</v>
      </c>
      <c r="BT5" s="638"/>
      <c r="BU5" s="379" t="s">
        <v>127</v>
      </c>
      <c r="BV5" s="380" t="s">
        <v>64</v>
      </c>
      <c r="BW5" s="379" t="s">
        <v>65</v>
      </c>
      <c r="BX5" s="381" t="s">
        <v>194</v>
      </c>
      <c r="BY5" s="382" t="s">
        <v>66</v>
      </c>
      <c r="BZ5" s="382" t="s">
        <v>67</v>
      </c>
      <c r="CA5" s="383" t="s">
        <v>68</v>
      </c>
      <c r="CB5" s="382" t="s">
        <v>69</v>
      </c>
      <c r="CC5" s="382" t="s">
        <v>70</v>
      </c>
      <c r="CD5" s="384" t="s">
        <v>374</v>
      </c>
      <c r="CE5" s="384" t="s">
        <v>378</v>
      </c>
      <c r="CF5" s="384" t="s">
        <v>371</v>
      </c>
      <c r="CG5" s="384" t="s">
        <v>378</v>
      </c>
      <c r="CH5" s="384" t="s">
        <v>373</v>
      </c>
      <c r="CI5" s="384" t="s">
        <v>378</v>
      </c>
      <c r="CL5" s="355" t="s">
        <v>140</v>
      </c>
      <c r="CM5" s="355" t="s">
        <v>174</v>
      </c>
      <c r="CN5" s="356" t="s">
        <v>175</v>
      </c>
      <c r="CO5" s="355" t="s">
        <v>176</v>
      </c>
      <c r="CP5" s="355" t="s">
        <v>177</v>
      </c>
      <c r="CQ5" s="354" t="s">
        <v>143</v>
      </c>
      <c r="CR5" s="354" t="s">
        <v>144</v>
      </c>
      <c r="CS5" s="355" t="s">
        <v>146</v>
      </c>
      <c r="CT5" s="355" t="s">
        <v>145</v>
      </c>
      <c r="CU5" s="354" t="s">
        <v>147</v>
      </c>
      <c r="CV5" s="354" t="s">
        <v>178</v>
      </c>
      <c r="CW5" s="361" t="s">
        <v>149</v>
      </c>
      <c r="CX5" s="361" t="s">
        <v>150</v>
      </c>
      <c r="CY5" s="362" t="s">
        <v>151</v>
      </c>
      <c r="CZ5" s="362" t="s">
        <v>181</v>
      </c>
      <c r="DA5" s="361" t="s">
        <v>182</v>
      </c>
      <c r="DB5" s="361" t="s">
        <v>152</v>
      </c>
      <c r="DC5" s="361" t="s">
        <v>153</v>
      </c>
      <c r="DD5" s="361" t="s">
        <v>183</v>
      </c>
      <c r="DE5" s="362" t="s">
        <v>134</v>
      </c>
      <c r="DF5" s="362" t="s">
        <v>184</v>
      </c>
      <c r="DG5" s="360" t="s">
        <v>155</v>
      </c>
      <c r="DH5" s="359" t="s">
        <v>188</v>
      </c>
      <c r="DI5" s="357" t="s">
        <v>157</v>
      </c>
      <c r="DJ5" s="357" t="s">
        <v>158</v>
      </c>
      <c r="DK5" s="358" t="s">
        <v>159</v>
      </c>
      <c r="DL5" s="358" t="s">
        <v>160</v>
      </c>
      <c r="DM5" s="357" t="s">
        <v>161</v>
      </c>
      <c r="DN5" s="366" t="s">
        <v>162</v>
      </c>
      <c r="DO5" s="366" t="s">
        <v>163</v>
      </c>
      <c r="DP5" s="366" t="s">
        <v>164</v>
      </c>
      <c r="DQ5" s="367" t="s">
        <v>165</v>
      </c>
      <c r="DR5" s="367" t="s">
        <v>166</v>
      </c>
      <c r="DS5" s="368" t="s">
        <v>190</v>
      </c>
      <c r="DT5" s="363" t="s">
        <v>61</v>
      </c>
      <c r="DU5" s="364" t="s">
        <v>62</v>
      </c>
      <c r="DV5" s="364" t="s">
        <v>63</v>
      </c>
      <c r="DW5" s="364" t="s">
        <v>61</v>
      </c>
      <c r="DX5" s="364" t="s">
        <v>62</v>
      </c>
      <c r="DY5" s="364" t="s">
        <v>63</v>
      </c>
      <c r="DZ5" s="364" t="s">
        <v>61</v>
      </c>
      <c r="EA5" s="364" t="s">
        <v>62</v>
      </c>
      <c r="EB5" s="364" t="s">
        <v>63</v>
      </c>
      <c r="EC5" s="364" t="s">
        <v>61</v>
      </c>
      <c r="ED5" s="364" t="s">
        <v>62</v>
      </c>
      <c r="EE5" s="365" t="s">
        <v>63</v>
      </c>
      <c r="EF5" s="606"/>
      <c r="EG5" s="580"/>
    </row>
    <row r="6" spans="1:137" s="70" customFormat="1" ht="30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53"/>
      <c r="Y6" s="53"/>
      <c r="Z6" s="53">
        <f>'FORMULAIRE RESIDENCE LABO'!C44</f>
        <v>0</v>
      </c>
      <c r="AA6" s="53"/>
      <c r="AB6" s="97">
        <f>'FORMULAIRE RESIDENCE LABO'!E26</f>
        <v>0</v>
      </c>
      <c r="AC6" s="375"/>
      <c r="AD6" s="97"/>
      <c r="AE6" s="97"/>
      <c r="AF6" s="97"/>
      <c r="AG6" s="97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>
        <f>'FORMULAIRE RESIDENCE LABO'!C70</f>
        <v>0</v>
      </c>
      <c r="AW6" s="53">
        <f>'FORMULAIRE RESIDENCE LABO'!C107</f>
        <v>0</v>
      </c>
      <c r="AX6" s="53">
        <f>'FORMULAIRE RESIDENCE LABO'!C39</f>
        <v>0</v>
      </c>
      <c r="AY6" s="53">
        <f>'FORMULAIRE RESIDENCE LABO'!C81</f>
        <v>0</v>
      </c>
      <c r="AZ6" s="53">
        <f>'FORMULAIRE RESIDENCE LABO'!C79</f>
        <v>0</v>
      </c>
      <c r="BA6" s="53">
        <f>'FORMULAIRE RESIDENCE LABO'!C77</f>
        <v>0</v>
      </c>
      <c r="BB6" s="54" t="s">
        <v>78</v>
      </c>
      <c r="BC6" s="53">
        <f>'FORMULAIRE RESIDENCE LABO'!C35</f>
        <v>0</v>
      </c>
      <c r="BD6" s="53">
        <f>'FORMULAIRE RESIDENCE LABO'!C85</f>
        <v>0</v>
      </c>
      <c r="BE6" s="53">
        <f>'FORMULAIRE RESIDENCE LABO'!C86</f>
        <v>0</v>
      </c>
      <c r="BF6" s="53"/>
      <c r="BG6" s="53" t="str">
        <f>'FORMULAIRE RESIDENCE LABO'!E109</f>
        <v/>
      </c>
      <c r="BH6" s="53">
        <f>'FORMULAIRE RESIDENCE LABO'!C119</f>
        <v>0</v>
      </c>
      <c r="BI6" s="53">
        <f>'FORMULAIRE RESIDENCE LABO'!C121</f>
        <v>0</v>
      </c>
      <c r="BJ6" s="53">
        <f>'FORMULAIRE RESIDENCE LABO'!C123</f>
        <v>0</v>
      </c>
      <c r="BK6" s="53">
        <f>'FORMULAIRE RESIDENCE LABO'!C129</f>
        <v>0</v>
      </c>
      <c r="BL6" s="53">
        <f>'FORMULAIRE RESIDENCE LABO'!C131</f>
        <v>0</v>
      </c>
      <c r="BM6" s="53">
        <f>'FORMULAIRE RESIDENCE LABO'!C133</f>
        <v>0</v>
      </c>
      <c r="BN6" s="53">
        <f>'FORMULAIRE RESIDENCE LABO'!C139</f>
        <v>0</v>
      </c>
      <c r="BO6" s="53">
        <f>'FORMULAIRE RESIDENCE LABO'!C141</f>
        <v>0</v>
      </c>
      <c r="BP6" s="53">
        <f>'FORMULAIRE RESIDENCE LABO'!C143</f>
        <v>0</v>
      </c>
      <c r="BQ6" s="53">
        <f>'FORMULAIRE RESIDENCE LABO'!C149</f>
        <v>0</v>
      </c>
      <c r="BR6" s="53">
        <f>'FORMULAIRE RESIDENCE LABO'!C151</f>
        <v>0</v>
      </c>
      <c r="BS6" s="53">
        <f>'FORMULAIRE RESIDENCE LABO'!C153</f>
        <v>0</v>
      </c>
      <c r="BT6" s="53">
        <f>SUM(BH6:BS6)</f>
        <v>0</v>
      </c>
      <c r="BU6" s="53">
        <f>'FORMULAIRE RESIDENCE LABO'!G72</f>
        <v>0</v>
      </c>
      <c r="BV6" s="54" t="b">
        <f>'FORMULAIRE RESIDENCE LABO'!L72</f>
        <v>0</v>
      </c>
      <c r="BW6" s="53"/>
      <c r="BX6" s="69">
        <f>'FORMULAIRE RESIDENCE LABO'!C167</f>
        <v>0</v>
      </c>
      <c r="BY6" s="68">
        <f>'FORMULAIRE RESIDENCE LABO'!C163</f>
        <v>0</v>
      </c>
      <c r="BZ6" s="68">
        <f>'FORMULAIRE RESIDENCE LABO'!C161</f>
        <v>0</v>
      </c>
      <c r="CA6" s="69" t="e">
        <f>'FORMULAIRE RESIDENCE LABO'!C165</f>
        <v>#DIV/0!</v>
      </c>
      <c r="CB6" s="53"/>
      <c r="CC6" s="53"/>
      <c r="CD6" s="53">
        <f>'FORMULAIRE RESIDENCE LABO'!C92</f>
        <v>0</v>
      </c>
      <c r="CE6" s="53"/>
      <c r="CF6" s="53">
        <f>'FORMULAIRE RESIDENCE LABO'!C90</f>
        <v>0</v>
      </c>
      <c r="CG6" s="53"/>
      <c r="CH6" s="53">
        <f>'FORMULAIRE RESIDENCE LABO'!C88</f>
        <v>0</v>
      </c>
      <c r="CI6" s="53"/>
      <c r="CL6" s="31">
        <f>'FORMULAIRE RESIDENCE LABO'!C18</f>
        <v>0</v>
      </c>
      <c r="CM6" s="31" t="str">
        <f>'BILAN RESIDENCE LABO'!D20</f>
        <v/>
      </c>
      <c r="CN6" s="31" t="str">
        <f>'BILAN RESIDENCE LABO'!D22</f>
        <v/>
      </c>
      <c r="CO6" s="31" t="str">
        <f>'BILAN RESIDENCE LABO'!D24</f>
        <v/>
      </c>
      <c r="CP6" s="31" t="str">
        <f>'BILAN RESIDENCE LABO'!D26</f>
        <v/>
      </c>
      <c r="CQ6" s="31" t="str">
        <f>'BILAN RESIDENCE LABO'!D28</f>
        <v/>
      </c>
      <c r="CR6" s="31" t="str">
        <f>'BILAN RESIDENCE LABO'!D30</f>
        <v/>
      </c>
      <c r="CS6" s="351" t="str">
        <f>'BILAN RESIDENCE LABO'!D32</f>
        <v/>
      </c>
      <c r="CT6" s="31" t="str">
        <f>'BILAN RESIDENCE LABO'!D34</f>
        <v/>
      </c>
      <c r="CU6" s="31">
        <f>'BILAN RESIDENCE LABO'!D36</f>
        <v>0</v>
      </c>
      <c r="CV6" s="31">
        <f>'BILAN RESIDENCE LABO'!D38</f>
        <v>0</v>
      </c>
      <c r="CW6" s="31">
        <f>'BILAN RESIDENCE LABO'!D42</f>
        <v>0</v>
      </c>
      <c r="CX6" s="31">
        <f>'BILAN RESIDENCE LABO'!D45</f>
        <v>0</v>
      </c>
      <c r="CY6" s="31">
        <f>'BILAN RESIDENCE LABO'!D47</f>
        <v>0</v>
      </c>
      <c r="CZ6" s="31"/>
      <c r="DA6" s="31">
        <f>'BILAN RESIDENCE LABO'!D49</f>
        <v>0</v>
      </c>
      <c r="DB6" s="31">
        <f>'BILAN RESIDENCE LABO'!D51</f>
        <v>0</v>
      </c>
      <c r="DC6" s="31">
        <f>'BILAN RESIDENCE LABO'!D53</f>
        <v>0</v>
      </c>
      <c r="DD6" s="31">
        <f>'BILAN RESIDENCE LABO'!D55</f>
        <v>0</v>
      </c>
      <c r="DE6" s="31">
        <f>'BILAN RESIDENCE LABO'!D57</f>
        <v>0</v>
      </c>
      <c r="DF6" s="31">
        <f>'BILAN RESIDENCE LABO'!D59</f>
        <v>0</v>
      </c>
      <c r="DG6" s="31">
        <f>'BILAN RESIDENCE LABO'!D61</f>
        <v>0</v>
      </c>
      <c r="DH6" s="31">
        <f>'BILAN RESIDENCE LABO'!D65</f>
        <v>0</v>
      </c>
      <c r="DI6" s="31">
        <f>'BILAN RESIDENCE LABO'!D65</f>
        <v>0</v>
      </c>
      <c r="DJ6" s="31">
        <f>'BILAN RESIDENCE LABO'!D69</f>
        <v>0</v>
      </c>
      <c r="DK6" s="31">
        <f>'BILAN RESIDENCE LABO'!D72</f>
        <v>0</v>
      </c>
      <c r="DL6" s="31">
        <f>'BILAN RESIDENCE LABO'!D74</f>
        <v>0</v>
      </c>
      <c r="DM6" s="31">
        <f>'BILAN RESIDENCE LABO'!D76</f>
        <v>0</v>
      </c>
      <c r="DN6" s="352" t="str">
        <f>'BILAN RESIDENCE LABO'!D80</f>
        <v/>
      </c>
      <c r="DO6" s="352">
        <f>'BILAN RESIDENCE LABO'!D82</f>
        <v>0</v>
      </c>
      <c r="DP6" s="352" t="str">
        <f>'BILAN RESIDENCE LABO'!D84</f>
        <v/>
      </c>
      <c r="DQ6" s="352">
        <f>'BILAN RESIDENCE LABO'!D86</f>
        <v>0</v>
      </c>
      <c r="DR6" s="353" t="e">
        <f>'BILAN RESIDENCE LABO'!D89</f>
        <v>#DIV/0!</v>
      </c>
      <c r="DS6" s="31">
        <f>'BILAN RESIDENCE LABO'!D91</f>
        <v>0</v>
      </c>
      <c r="DT6" s="96">
        <f>'BILAN RESIDENCE LABO'!D99</f>
        <v>0</v>
      </c>
      <c r="DU6" s="96">
        <f>'BILAN RESIDENCE LABO'!D97</f>
        <v>0</v>
      </c>
      <c r="DV6" s="96">
        <f>'BILAN RESIDENCE LABO'!D101</f>
        <v>0</v>
      </c>
      <c r="DW6" s="96">
        <f>'BILAN RESIDENCE LABO'!D110</f>
        <v>0</v>
      </c>
      <c r="DX6" s="96">
        <f>'BILAN RESIDENCE LABO'!D108</f>
        <v>0</v>
      </c>
      <c r="DY6" s="96">
        <f>'BILAN RESIDENCE LABO'!D112</f>
        <v>0</v>
      </c>
      <c r="DZ6" s="96">
        <f>'BILAN RESIDENCE LABO'!D121</f>
        <v>0</v>
      </c>
      <c r="EA6" s="96">
        <f>'BILAN RESIDENCE LABO'!D119</f>
        <v>0</v>
      </c>
      <c r="EB6" s="96">
        <f>'BILAN RESIDENCE LABO'!D123</f>
        <v>0</v>
      </c>
      <c r="EC6" s="96">
        <f>'BILAN RESIDENCE LABO'!D131</f>
        <v>0</v>
      </c>
      <c r="ED6" s="96">
        <f>'BILAN RESIDENCE LABO'!D129</f>
        <v>0</v>
      </c>
      <c r="EE6" s="96">
        <f>'BILAN RESIDENCE LABO'!D133</f>
        <v>0</v>
      </c>
      <c r="EF6" s="96">
        <f>SUM(DT6:EE6)</f>
        <v>0</v>
      </c>
      <c r="EG6" s="369">
        <f>'BILAN RESIDENCE LABO'!D139</f>
        <v>0</v>
      </c>
    </row>
    <row r="7" spans="1:137" ht="30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52"/>
      <c r="BW7" s="31"/>
      <c r="BX7" s="31"/>
      <c r="BY7" s="31"/>
      <c r="BZ7" s="31"/>
      <c r="CA7" s="31"/>
      <c r="CB7" s="31"/>
      <c r="CC7" s="31"/>
      <c r="CD7" s="31"/>
      <c r="CE7" s="53"/>
      <c r="CF7" s="31"/>
      <c r="CG7" s="31"/>
      <c r="CH7" s="31"/>
      <c r="CI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</row>
    <row r="8" spans="1:137" ht="30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52"/>
      <c r="BW8" s="31"/>
      <c r="BX8" s="31"/>
      <c r="BY8" s="31"/>
      <c r="BZ8" s="31"/>
      <c r="CA8" s="31"/>
      <c r="CB8" s="31"/>
      <c r="CC8" s="31"/>
      <c r="CD8" s="31"/>
      <c r="CE8" s="53"/>
      <c r="CF8" s="31"/>
      <c r="CG8" s="31"/>
      <c r="CH8" s="31"/>
      <c r="CI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</row>
    <row r="9" spans="1:137" ht="30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52"/>
      <c r="BW9" s="31"/>
      <c r="BX9" s="31"/>
      <c r="BY9" s="31"/>
      <c r="BZ9" s="31"/>
      <c r="CA9" s="31"/>
      <c r="CB9" s="31"/>
      <c r="CC9" s="31"/>
      <c r="CD9" s="31"/>
      <c r="CE9" s="53"/>
      <c r="CF9" s="31"/>
      <c r="CG9" s="31"/>
      <c r="CH9" s="31"/>
      <c r="CI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</row>
    <row r="10" spans="1:137" ht="30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52"/>
      <c r="BW10" s="31"/>
      <c r="BX10" s="31"/>
      <c r="BY10" s="31"/>
      <c r="BZ10" s="31"/>
      <c r="CA10" s="31"/>
      <c r="CB10" s="31"/>
      <c r="CC10" s="31"/>
      <c r="CD10" s="31"/>
      <c r="CE10" s="53"/>
      <c r="CF10" s="31"/>
      <c r="CG10" s="31"/>
      <c r="CH10" s="31"/>
      <c r="CI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</row>
    <row r="11" spans="1:137" ht="30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52"/>
      <c r="BW11" s="31"/>
      <c r="BX11" s="31"/>
      <c r="BY11" s="31"/>
      <c r="BZ11" s="31"/>
      <c r="CA11" s="31"/>
      <c r="CB11" s="31"/>
      <c r="CC11" s="31"/>
      <c r="CD11" s="31"/>
      <c r="CE11" s="53"/>
      <c r="CF11" s="31"/>
      <c r="CG11" s="31"/>
      <c r="CH11" s="31"/>
      <c r="CI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</row>
    <row r="12" spans="1:137" ht="30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52"/>
      <c r="BW12" s="31"/>
      <c r="BX12" s="31"/>
      <c r="BY12" s="31"/>
      <c r="BZ12" s="31"/>
      <c r="CA12" s="31"/>
      <c r="CB12" s="31"/>
      <c r="CC12" s="31"/>
      <c r="CD12" s="31"/>
      <c r="CE12" s="53"/>
      <c r="CF12" s="31"/>
      <c r="CG12" s="31"/>
      <c r="CH12" s="31"/>
      <c r="CI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</row>
    <row r="13" spans="1:137" ht="30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52"/>
      <c r="BW13" s="31"/>
      <c r="BX13" s="31"/>
      <c r="BY13" s="31"/>
      <c r="BZ13" s="31"/>
      <c r="CA13" s="31"/>
      <c r="CB13" s="31"/>
      <c r="CC13" s="31"/>
      <c r="CD13" s="31"/>
      <c r="CE13" s="53"/>
      <c r="CF13" s="31"/>
      <c r="CG13" s="31"/>
      <c r="CH13" s="31"/>
      <c r="CI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</row>
    <row r="14" spans="1:137" ht="30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52"/>
      <c r="BW14" s="31"/>
      <c r="BX14" s="31"/>
      <c r="BY14" s="31"/>
      <c r="BZ14" s="31"/>
      <c r="CA14" s="31"/>
      <c r="CB14" s="31"/>
      <c r="CC14" s="31"/>
      <c r="CD14" s="31"/>
      <c r="CE14" s="53"/>
      <c r="CF14" s="31"/>
      <c r="CG14" s="31"/>
      <c r="CH14" s="31"/>
      <c r="CI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</row>
    <row r="15" spans="1:137" ht="30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52"/>
      <c r="BW15" s="31"/>
      <c r="BX15" s="31"/>
      <c r="BY15" s="31"/>
      <c r="BZ15" s="31"/>
      <c r="CA15" s="31"/>
      <c r="CB15" s="31"/>
      <c r="CC15" s="31"/>
      <c r="CD15" s="31"/>
      <c r="CE15" s="53"/>
      <c r="CF15" s="31"/>
      <c r="CG15" s="31"/>
      <c r="CH15" s="31"/>
      <c r="CI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</row>
    <row r="16" spans="1:137" ht="30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52"/>
      <c r="BW16" s="31"/>
      <c r="BX16" s="31"/>
      <c r="BY16" s="31"/>
      <c r="BZ16" s="31"/>
      <c r="CA16" s="31"/>
      <c r="CB16" s="31"/>
      <c r="CC16" s="31"/>
      <c r="CD16" s="31"/>
      <c r="CE16" s="53"/>
      <c r="CF16" s="31"/>
      <c r="CG16" s="31"/>
      <c r="CH16" s="31"/>
      <c r="CI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</row>
    <row r="17" spans="1:137" ht="30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52"/>
      <c r="BW17" s="31"/>
      <c r="BX17" s="31"/>
      <c r="BY17" s="31"/>
      <c r="BZ17" s="31"/>
      <c r="CA17" s="31"/>
      <c r="CB17" s="31"/>
      <c r="CC17" s="31"/>
      <c r="CD17" s="31"/>
      <c r="CE17" s="53"/>
      <c r="CF17" s="31"/>
      <c r="CG17" s="31"/>
      <c r="CH17" s="31"/>
      <c r="CI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</row>
    <row r="18" spans="1:137" ht="30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52"/>
      <c r="BW18" s="31"/>
      <c r="BX18" s="31"/>
      <c r="BY18" s="31"/>
      <c r="BZ18" s="31"/>
      <c r="CA18" s="31"/>
      <c r="CB18" s="31"/>
      <c r="CC18" s="31"/>
      <c r="CD18" s="31"/>
      <c r="CE18" s="53"/>
      <c r="CF18" s="31"/>
      <c r="CG18" s="31"/>
      <c r="CH18" s="31"/>
      <c r="CI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</row>
    <row r="19" spans="1:137" ht="30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52"/>
      <c r="BW19" s="31"/>
      <c r="BX19" s="31"/>
      <c r="BY19" s="31"/>
      <c r="BZ19" s="31"/>
      <c r="CA19" s="31"/>
      <c r="CB19" s="31"/>
      <c r="CC19" s="31"/>
      <c r="CD19" s="31"/>
      <c r="CE19" s="53"/>
      <c r="CF19" s="31"/>
      <c r="CG19" s="31"/>
      <c r="CH19" s="31"/>
      <c r="CI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</row>
    <row r="20" spans="1:137" ht="30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52"/>
      <c r="BW20" s="31"/>
      <c r="BX20" s="31"/>
      <c r="BY20" s="31"/>
      <c r="BZ20" s="31"/>
      <c r="CA20" s="31"/>
      <c r="CB20" s="31"/>
      <c r="CC20" s="31"/>
      <c r="CD20" s="31"/>
      <c r="CE20" s="53"/>
      <c r="CF20" s="31"/>
      <c r="CG20" s="31"/>
      <c r="CH20" s="31"/>
      <c r="CI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</row>
    <row r="21" spans="1:137" ht="30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52"/>
      <c r="BW21" s="31"/>
      <c r="BX21" s="31"/>
      <c r="BY21" s="31"/>
      <c r="BZ21" s="31"/>
      <c r="CA21" s="31"/>
      <c r="CB21" s="31"/>
      <c r="CC21" s="31"/>
      <c r="CD21" s="31"/>
      <c r="CE21" s="53"/>
      <c r="CF21" s="31"/>
      <c r="CG21" s="31"/>
      <c r="CH21" s="31"/>
      <c r="CI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</row>
    <row r="22" spans="1:137" ht="30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52"/>
      <c r="BW22" s="31"/>
      <c r="BX22" s="31"/>
      <c r="BY22" s="31"/>
      <c r="BZ22" s="31"/>
      <c r="CA22" s="31"/>
      <c r="CB22" s="31"/>
      <c r="CC22" s="31"/>
      <c r="CD22" s="31"/>
      <c r="CE22" s="53"/>
      <c r="CF22" s="31"/>
      <c r="CG22" s="31"/>
      <c r="CH22" s="31"/>
      <c r="CI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</row>
    <row r="23" spans="1:137" ht="30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52"/>
      <c r="BW23" s="31"/>
      <c r="BX23" s="31"/>
      <c r="BY23" s="31"/>
      <c r="BZ23" s="31"/>
      <c r="CA23" s="31"/>
      <c r="CB23" s="31"/>
      <c r="CC23" s="31"/>
      <c r="CD23" s="31"/>
      <c r="CE23" s="53"/>
      <c r="CF23" s="31"/>
      <c r="CG23" s="31"/>
      <c r="CH23" s="31"/>
      <c r="CI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</row>
    <row r="24" spans="1:137" ht="30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52"/>
      <c r="BW24" s="31"/>
      <c r="BX24" s="31"/>
      <c r="BY24" s="31"/>
      <c r="BZ24" s="31"/>
      <c r="CA24" s="31"/>
      <c r="CB24" s="31"/>
      <c r="CC24" s="31"/>
      <c r="CD24" s="31"/>
      <c r="CE24" s="53"/>
      <c r="CF24" s="31"/>
      <c r="CG24" s="31"/>
      <c r="CH24" s="31"/>
      <c r="CI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</row>
    <row r="25" spans="1:137" ht="30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52"/>
      <c r="BW25" s="31"/>
      <c r="BX25" s="31"/>
      <c r="BY25" s="31"/>
      <c r="BZ25" s="31"/>
      <c r="CA25" s="31"/>
      <c r="CB25" s="31"/>
      <c r="CC25" s="31"/>
      <c r="CD25" s="31"/>
      <c r="CE25" s="53"/>
      <c r="CF25" s="31"/>
      <c r="CG25" s="31"/>
      <c r="CH25" s="31"/>
      <c r="CI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</row>
    <row r="26" spans="1:137" ht="30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52"/>
      <c r="BW26" s="31"/>
      <c r="BX26" s="31"/>
      <c r="BY26" s="31"/>
      <c r="BZ26" s="31"/>
      <c r="CA26" s="31"/>
      <c r="CB26" s="31"/>
      <c r="CC26" s="31"/>
      <c r="CD26" s="31"/>
      <c r="CE26" s="53"/>
      <c r="CF26" s="31"/>
      <c r="CG26" s="31"/>
      <c r="CH26" s="31"/>
      <c r="CI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</row>
    <row r="27" spans="1:137" ht="30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52"/>
      <c r="BW27" s="31"/>
      <c r="BX27" s="31"/>
      <c r="BY27" s="31"/>
      <c r="BZ27" s="31"/>
      <c r="CA27" s="31"/>
      <c r="CB27" s="31"/>
      <c r="CC27" s="31"/>
      <c r="CD27" s="31"/>
      <c r="CE27" s="53"/>
      <c r="CF27" s="31"/>
      <c r="CG27" s="31"/>
      <c r="CH27" s="31"/>
      <c r="CI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</row>
    <row r="28" spans="1:137" ht="30" customHeigh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52"/>
      <c r="BW28" s="31"/>
      <c r="BX28" s="31"/>
      <c r="BY28" s="31"/>
      <c r="BZ28" s="31"/>
      <c r="CA28" s="31"/>
      <c r="CB28" s="31"/>
      <c r="CC28" s="31"/>
      <c r="CD28" s="31"/>
      <c r="CE28" s="53"/>
      <c r="CF28" s="31"/>
      <c r="CG28" s="31"/>
      <c r="CH28" s="31"/>
      <c r="CI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</row>
    <row r="29" spans="1:137" ht="30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52"/>
      <c r="BW29" s="31"/>
      <c r="BX29" s="31"/>
      <c r="BY29" s="31"/>
      <c r="BZ29" s="31"/>
      <c r="CA29" s="31"/>
      <c r="CB29" s="31"/>
      <c r="CC29" s="31"/>
      <c r="CD29" s="31"/>
      <c r="CE29" s="53"/>
      <c r="CF29" s="31"/>
      <c r="CG29" s="31"/>
      <c r="CH29" s="31"/>
      <c r="CI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</row>
    <row r="30" spans="1:137" ht="30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52"/>
      <c r="BW30" s="31"/>
      <c r="BX30" s="31"/>
      <c r="BY30" s="31"/>
      <c r="BZ30" s="31"/>
      <c r="CA30" s="31"/>
      <c r="CB30" s="31"/>
      <c r="CC30" s="31"/>
      <c r="CD30" s="31"/>
      <c r="CE30" s="53"/>
      <c r="CF30" s="31"/>
      <c r="CG30" s="31"/>
      <c r="CH30" s="31"/>
      <c r="CI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</row>
    <row r="31" spans="1:137" ht="30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52"/>
      <c r="BW31" s="31"/>
      <c r="BX31" s="31"/>
      <c r="BY31" s="31"/>
      <c r="BZ31" s="31"/>
      <c r="CA31" s="31"/>
      <c r="CB31" s="31"/>
      <c r="CC31" s="31"/>
      <c r="CD31" s="31"/>
      <c r="CE31" s="53"/>
      <c r="CF31" s="31"/>
      <c r="CG31" s="31"/>
      <c r="CH31" s="31"/>
      <c r="CI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</row>
    <row r="32" spans="1:137" ht="30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52"/>
      <c r="BW32" s="31"/>
      <c r="BX32" s="31"/>
      <c r="BY32" s="31"/>
      <c r="BZ32" s="31"/>
      <c r="CA32" s="31"/>
      <c r="CB32" s="31"/>
      <c r="CC32" s="31"/>
      <c r="CD32" s="31"/>
      <c r="CE32" s="53"/>
      <c r="CF32" s="31"/>
      <c r="CG32" s="31"/>
      <c r="CH32" s="31"/>
      <c r="CI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</row>
    <row r="33" spans="1:137" ht="30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52"/>
      <c r="BW33" s="31"/>
      <c r="BX33" s="31"/>
      <c r="BY33" s="31"/>
      <c r="BZ33" s="31"/>
      <c r="CA33" s="31"/>
      <c r="CB33" s="31"/>
      <c r="CC33" s="31"/>
      <c r="CD33" s="31"/>
      <c r="CE33" s="53"/>
      <c r="CF33" s="31"/>
      <c r="CG33" s="31"/>
      <c r="CH33" s="31"/>
      <c r="CI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</row>
    <row r="34" spans="1:137" ht="30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52"/>
      <c r="BW34" s="31"/>
      <c r="BX34" s="31"/>
      <c r="BY34" s="31"/>
      <c r="BZ34" s="31"/>
      <c r="CA34" s="31"/>
      <c r="CB34" s="31"/>
      <c r="CC34" s="31"/>
      <c r="CD34" s="31"/>
      <c r="CE34" s="53"/>
      <c r="CF34" s="31"/>
      <c r="CG34" s="31"/>
      <c r="CH34" s="31"/>
      <c r="CI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</row>
    <row r="35" spans="1:137" ht="30" customHeight="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52"/>
      <c r="BW35" s="31"/>
      <c r="BX35" s="31"/>
      <c r="BY35" s="31"/>
      <c r="BZ35" s="31"/>
      <c r="CA35" s="31"/>
      <c r="CB35" s="31"/>
      <c r="CC35" s="31"/>
      <c r="CD35" s="31"/>
      <c r="CE35" s="53"/>
      <c r="CF35" s="31"/>
      <c r="CG35" s="31"/>
      <c r="CH35" s="31"/>
      <c r="CI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</row>
    <row r="36" spans="1:137" ht="30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52"/>
      <c r="BW36" s="31"/>
      <c r="BX36" s="31"/>
      <c r="BY36" s="31"/>
      <c r="BZ36" s="31"/>
      <c r="CA36" s="31"/>
      <c r="CB36" s="31"/>
      <c r="CC36" s="31"/>
      <c r="CD36" s="31"/>
      <c r="CE36" s="53"/>
      <c r="CF36" s="31"/>
      <c r="CG36" s="31"/>
      <c r="CH36" s="31"/>
      <c r="CI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</row>
    <row r="37" spans="1:137" ht="30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52"/>
      <c r="BW37" s="31"/>
      <c r="BX37" s="31"/>
      <c r="BY37" s="31"/>
      <c r="BZ37" s="31"/>
      <c r="CA37" s="31"/>
      <c r="CB37" s="31"/>
      <c r="CC37" s="31"/>
      <c r="CD37" s="31"/>
      <c r="CE37" s="53"/>
      <c r="CF37" s="31"/>
      <c r="CG37" s="31"/>
      <c r="CH37" s="31"/>
      <c r="CI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</row>
    <row r="38" spans="1:137" ht="30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52"/>
      <c r="BW38" s="31"/>
      <c r="BX38" s="31"/>
      <c r="BY38" s="31"/>
      <c r="BZ38" s="31"/>
      <c r="CA38" s="31"/>
      <c r="CB38" s="31"/>
      <c r="CC38" s="31"/>
      <c r="CD38" s="31"/>
      <c r="CE38" s="53"/>
      <c r="CF38" s="31"/>
      <c r="CG38" s="31"/>
      <c r="CH38" s="31"/>
      <c r="CI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</row>
    <row r="39" spans="1:137" ht="30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52"/>
      <c r="BW39" s="31"/>
      <c r="BX39" s="31"/>
      <c r="BY39" s="31"/>
      <c r="BZ39" s="31"/>
      <c r="CA39" s="31"/>
      <c r="CB39" s="31"/>
      <c r="CC39" s="31"/>
      <c r="CD39" s="31"/>
      <c r="CE39" s="53"/>
      <c r="CF39" s="31"/>
      <c r="CG39" s="31"/>
      <c r="CH39" s="31"/>
      <c r="CI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</row>
    <row r="40" spans="1:137" ht="30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52"/>
      <c r="BW40" s="31"/>
      <c r="BX40" s="31"/>
      <c r="BY40" s="31"/>
      <c r="BZ40" s="31"/>
      <c r="CA40" s="31"/>
      <c r="CB40" s="31"/>
      <c r="CC40" s="31"/>
      <c r="CD40" s="31"/>
      <c r="CE40" s="53"/>
      <c r="CF40" s="31"/>
      <c r="CG40" s="31"/>
      <c r="CH40" s="31"/>
      <c r="CI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</row>
    <row r="41" spans="1:137" ht="30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52"/>
      <c r="BW41" s="31"/>
      <c r="BX41" s="31"/>
      <c r="BY41" s="31"/>
      <c r="BZ41" s="31"/>
      <c r="CA41" s="31"/>
      <c r="CB41" s="31"/>
      <c r="CC41" s="31"/>
      <c r="CD41" s="31"/>
      <c r="CE41" s="53"/>
      <c r="CF41" s="31"/>
      <c r="CG41" s="31"/>
      <c r="CH41" s="31"/>
      <c r="CI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</row>
    <row r="42" spans="1:137" ht="30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52"/>
      <c r="BW42" s="31"/>
      <c r="BX42" s="31"/>
      <c r="BY42" s="31"/>
      <c r="BZ42" s="31"/>
      <c r="CA42" s="31"/>
      <c r="CB42" s="31"/>
      <c r="CC42" s="31"/>
      <c r="CD42" s="31"/>
      <c r="CE42" s="53"/>
      <c r="CF42" s="31"/>
      <c r="CG42" s="31"/>
      <c r="CH42" s="31"/>
      <c r="CI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</row>
    <row r="43" spans="1:137" ht="30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52"/>
      <c r="BW43" s="31"/>
      <c r="BX43" s="31"/>
      <c r="BY43" s="31"/>
      <c r="BZ43" s="31"/>
      <c r="CA43" s="31"/>
      <c r="CB43" s="31"/>
      <c r="CC43" s="31"/>
      <c r="CD43" s="31"/>
      <c r="CE43" s="53"/>
      <c r="CF43" s="31"/>
      <c r="CG43" s="31"/>
      <c r="CH43" s="31"/>
      <c r="CI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</row>
    <row r="44" spans="1:137" ht="30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52"/>
      <c r="BW44" s="31"/>
      <c r="BX44" s="31"/>
      <c r="BY44" s="31"/>
      <c r="BZ44" s="31"/>
      <c r="CA44" s="31"/>
      <c r="CB44" s="31"/>
      <c r="CC44" s="31"/>
      <c r="CD44" s="31"/>
      <c r="CE44" s="53"/>
      <c r="CF44" s="31"/>
      <c r="CG44" s="31"/>
      <c r="CH44" s="31"/>
      <c r="CI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</row>
    <row r="45" spans="1:137" ht="30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52"/>
      <c r="BW45" s="31"/>
      <c r="BX45" s="31"/>
      <c r="BY45" s="31"/>
      <c r="BZ45" s="31"/>
      <c r="CA45" s="31"/>
      <c r="CB45" s="31"/>
      <c r="CC45" s="31"/>
      <c r="CD45" s="31"/>
      <c r="CE45" s="53"/>
      <c r="CF45" s="31"/>
      <c r="CG45" s="31"/>
      <c r="CH45" s="31"/>
      <c r="CI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</row>
    <row r="46" spans="1:137" ht="30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52"/>
      <c r="BW46" s="31"/>
      <c r="BX46" s="31"/>
      <c r="BY46" s="31"/>
      <c r="BZ46" s="31"/>
      <c r="CA46" s="31"/>
      <c r="CB46" s="31"/>
      <c r="CC46" s="31"/>
      <c r="CD46" s="31"/>
      <c r="CE46" s="53"/>
      <c r="CF46" s="31"/>
      <c r="CG46" s="31"/>
      <c r="CH46" s="31"/>
      <c r="CI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</row>
    <row r="47" spans="1:137" ht="30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52"/>
      <c r="BW47" s="31"/>
      <c r="BX47" s="31"/>
      <c r="BY47" s="31"/>
      <c r="BZ47" s="31"/>
      <c r="CA47" s="31"/>
      <c r="CB47" s="31"/>
      <c r="CC47" s="31"/>
      <c r="CD47" s="31"/>
      <c r="CE47" s="53"/>
      <c r="CF47" s="31"/>
      <c r="CG47" s="31"/>
      <c r="CH47" s="31"/>
      <c r="CI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</row>
    <row r="48" spans="1:137" ht="30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52"/>
      <c r="BW48" s="31"/>
      <c r="BX48" s="31"/>
      <c r="BY48" s="31"/>
      <c r="BZ48" s="31"/>
      <c r="CA48" s="31"/>
      <c r="CB48" s="31"/>
      <c r="CC48" s="31"/>
      <c r="CD48" s="31"/>
      <c r="CE48" s="53"/>
      <c r="CF48" s="31"/>
      <c r="CG48" s="31"/>
      <c r="CH48" s="31"/>
      <c r="CI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</row>
    <row r="49" spans="1:137" ht="30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52"/>
      <c r="BW49" s="31"/>
      <c r="BX49" s="31"/>
      <c r="BY49" s="31"/>
      <c r="BZ49" s="31"/>
      <c r="CA49" s="31"/>
      <c r="CB49" s="31"/>
      <c r="CC49" s="31"/>
      <c r="CD49" s="31"/>
      <c r="CE49" s="53"/>
      <c r="CF49" s="31"/>
      <c r="CG49" s="31"/>
      <c r="CH49" s="31"/>
      <c r="CI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</row>
    <row r="50" spans="1:137" ht="30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52"/>
      <c r="BW50" s="31"/>
      <c r="BX50" s="31"/>
      <c r="BY50" s="31"/>
      <c r="BZ50" s="31"/>
      <c r="CA50" s="31"/>
      <c r="CB50" s="31"/>
      <c r="CC50" s="31"/>
      <c r="CD50" s="31"/>
      <c r="CE50" s="53"/>
      <c r="CF50" s="31"/>
      <c r="CG50" s="31"/>
      <c r="CH50" s="31"/>
      <c r="CI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</row>
    <row r="51" spans="1:137" ht="30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52"/>
      <c r="BW51" s="31"/>
      <c r="BX51" s="31"/>
      <c r="BY51" s="31"/>
      <c r="BZ51" s="31"/>
      <c r="CA51" s="31"/>
      <c r="CB51" s="31"/>
      <c r="CC51" s="31"/>
      <c r="CD51" s="31"/>
      <c r="CE51" s="53"/>
      <c r="CF51" s="31"/>
      <c r="CG51" s="31"/>
      <c r="CH51" s="31"/>
      <c r="CI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</row>
    <row r="52" spans="1:137" ht="30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52"/>
      <c r="BW52" s="31"/>
      <c r="BX52" s="31"/>
      <c r="BY52" s="31"/>
      <c r="BZ52" s="31"/>
      <c r="CA52" s="31"/>
      <c r="CB52" s="31"/>
      <c r="CC52" s="31"/>
      <c r="CD52" s="31"/>
      <c r="CE52" s="53"/>
      <c r="CF52" s="31"/>
      <c r="CG52" s="31"/>
      <c r="CH52" s="31"/>
      <c r="CI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</row>
    <row r="53" spans="1:137" ht="30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52"/>
      <c r="BW53" s="31"/>
      <c r="BX53" s="31"/>
      <c r="BY53" s="31"/>
      <c r="BZ53" s="31"/>
      <c r="CA53" s="31"/>
      <c r="CB53" s="31"/>
      <c r="CC53" s="31"/>
      <c r="CD53" s="31"/>
      <c r="CE53" s="53"/>
      <c r="CF53" s="31"/>
      <c r="CG53" s="31"/>
      <c r="CH53" s="31"/>
      <c r="CI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</row>
    <row r="54" spans="1:137" ht="30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52"/>
      <c r="BW54" s="31"/>
      <c r="BX54" s="31"/>
      <c r="BY54" s="31"/>
      <c r="BZ54" s="31"/>
      <c r="CA54" s="31"/>
      <c r="CB54" s="31"/>
      <c r="CC54" s="31"/>
      <c r="CD54" s="31"/>
      <c r="CE54" s="53"/>
      <c r="CF54" s="31"/>
      <c r="CG54" s="31"/>
      <c r="CH54" s="31"/>
      <c r="CI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</row>
    <row r="55" spans="1:137" ht="30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52"/>
      <c r="BW55" s="31"/>
      <c r="BX55" s="31"/>
      <c r="BY55" s="31"/>
      <c r="BZ55" s="31"/>
      <c r="CA55" s="31"/>
      <c r="CB55" s="31"/>
      <c r="CC55" s="31"/>
      <c r="CD55" s="31"/>
      <c r="CE55" s="53"/>
      <c r="CF55" s="31"/>
      <c r="CG55" s="31"/>
      <c r="CH55" s="31"/>
      <c r="CI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</row>
    <row r="56" spans="1:137" ht="30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52"/>
      <c r="BW56" s="31"/>
      <c r="BX56" s="31"/>
      <c r="BY56" s="31"/>
      <c r="BZ56" s="31"/>
      <c r="CA56" s="31"/>
      <c r="CB56" s="31"/>
      <c r="CC56" s="31"/>
      <c r="CD56" s="31"/>
      <c r="CE56" s="53"/>
      <c r="CF56" s="31"/>
      <c r="CG56" s="31"/>
      <c r="CH56" s="31"/>
      <c r="CI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</row>
    <row r="57" spans="1:137" ht="30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52"/>
      <c r="BW57" s="31"/>
      <c r="BX57" s="31"/>
      <c r="BY57" s="31"/>
      <c r="BZ57" s="31"/>
      <c r="CA57" s="31"/>
      <c r="CB57" s="31"/>
      <c r="CC57" s="31"/>
      <c r="CD57" s="31"/>
      <c r="CE57" s="53"/>
      <c r="CF57" s="31"/>
      <c r="CG57" s="31"/>
      <c r="CH57" s="31"/>
      <c r="CI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</row>
    <row r="58" spans="1:137" ht="30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52"/>
      <c r="BW58" s="31"/>
      <c r="BX58" s="31"/>
      <c r="BY58" s="31"/>
      <c r="BZ58" s="31"/>
      <c r="CA58" s="31"/>
      <c r="CB58" s="31"/>
      <c r="CC58" s="31"/>
      <c r="CD58" s="31"/>
      <c r="CE58" s="53"/>
      <c r="CF58" s="31"/>
      <c r="CG58" s="31"/>
      <c r="CH58" s="31"/>
      <c r="CI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</row>
    <row r="59" spans="1:137" ht="30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52"/>
      <c r="BW59" s="31"/>
      <c r="BX59" s="31"/>
      <c r="BY59" s="31"/>
      <c r="BZ59" s="31"/>
      <c r="CA59" s="31"/>
      <c r="CB59" s="31"/>
      <c r="CC59" s="31"/>
      <c r="CD59" s="31"/>
      <c r="CE59" s="53"/>
      <c r="CF59" s="31"/>
      <c r="CG59" s="31"/>
      <c r="CH59" s="31"/>
      <c r="CI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</row>
    <row r="60" spans="1:137" ht="30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52"/>
      <c r="BW60" s="31"/>
      <c r="BX60" s="31"/>
      <c r="BY60" s="31"/>
      <c r="BZ60" s="31"/>
      <c r="CA60" s="31"/>
      <c r="CB60" s="31"/>
      <c r="CC60" s="31"/>
      <c r="CD60" s="31"/>
      <c r="CE60" s="53"/>
      <c r="CF60" s="31"/>
      <c r="CG60" s="31"/>
      <c r="CH60" s="31"/>
      <c r="CI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</row>
    <row r="61" spans="1:137" ht="30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52"/>
      <c r="BW61" s="31"/>
      <c r="BX61" s="31"/>
      <c r="BY61" s="31"/>
      <c r="BZ61" s="31"/>
      <c r="CA61" s="31"/>
      <c r="CB61" s="31"/>
      <c r="CC61" s="31"/>
      <c r="CD61" s="31"/>
      <c r="CE61" s="53"/>
      <c r="CF61" s="31"/>
      <c r="CG61" s="31"/>
      <c r="CH61" s="31"/>
      <c r="CI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</row>
    <row r="62" spans="1:137" ht="30" customHeigh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52"/>
      <c r="BW62" s="31"/>
      <c r="BX62" s="31"/>
      <c r="BY62" s="31"/>
      <c r="BZ62" s="31"/>
      <c r="CA62" s="31"/>
      <c r="CB62" s="31"/>
      <c r="CC62" s="31"/>
      <c r="CD62" s="31"/>
      <c r="CE62" s="53"/>
      <c r="CF62" s="31"/>
      <c r="CG62" s="31"/>
      <c r="CH62" s="31"/>
      <c r="CI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</row>
    <row r="63" spans="1:137" ht="30" customHeight="1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52"/>
      <c r="BW63" s="31"/>
      <c r="BX63" s="31"/>
      <c r="BY63" s="31"/>
      <c r="BZ63" s="31"/>
      <c r="CA63" s="31"/>
      <c r="CB63" s="31"/>
      <c r="CC63" s="31"/>
      <c r="CD63" s="31"/>
      <c r="CE63" s="53"/>
      <c r="CF63" s="31"/>
      <c r="CG63" s="31"/>
      <c r="CH63" s="31"/>
      <c r="CI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</row>
    <row r="64" spans="1:137" ht="30" customHeigh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52"/>
      <c r="BW64" s="31"/>
      <c r="BX64" s="31"/>
      <c r="BY64" s="31"/>
      <c r="BZ64" s="31"/>
      <c r="CA64" s="31"/>
      <c r="CB64" s="31"/>
      <c r="CC64" s="31"/>
      <c r="CD64" s="31"/>
      <c r="CE64" s="53"/>
      <c r="CF64" s="31"/>
      <c r="CG64" s="31"/>
      <c r="CH64" s="31"/>
      <c r="CI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</row>
    <row r="65" spans="1:137" ht="30" customHeight="1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52"/>
      <c r="BW65" s="31"/>
      <c r="BX65" s="31"/>
      <c r="BY65" s="31"/>
      <c r="BZ65" s="31"/>
      <c r="CA65" s="31"/>
      <c r="CB65" s="31"/>
      <c r="CC65" s="31"/>
      <c r="CD65" s="31"/>
      <c r="CE65" s="53"/>
      <c r="CF65" s="31"/>
      <c r="CG65" s="31"/>
      <c r="CH65" s="31"/>
      <c r="CI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</row>
    <row r="66" spans="1:137" ht="30" customHeight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52"/>
      <c r="BW66" s="31"/>
      <c r="BX66" s="31"/>
      <c r="BY66" s="31"/>
      <c r="BZ66" s="31"/>
      <c r="CA66" s="31"/>
      <c r="CB66" s="31"/>
      <c r="CC66" s="31"/>
      <c r="CD66" s="31"/>
      <c r="CE66" s="53"/>
      <c r="CF66" s="31"/>
      <c r="CG66" s="31"/>
      <c r="CH66" s="31"/>
      <c r="CI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</row>
    <row r="67" spans="1:137" ht="30" customHeight="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52"/>
      <c r="BW67" s="31"/>
      <c r="BX67" s="31"/>
      <c r="BY67" s="31"/>
      <c r="BZ67" s="31"/>
      <c r="CA67" s="31"/>
      <c r="CB67" s="31"/>
      <c r="CC67" s="31"/>
      <c r="CD67" s="31"/>
      <c r="CE67" s="53"/>
      <c r="CF67" s="31"/>
      <c r="CG67" s="31"/>
      <c r="CH67" s="31"/>
      <c r="CI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</row>
    <row r="68" spans="1:137" ht="30" customHeight="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52"/>
      <c r="BW68" s="31"/>
      <c r="BX68" s="31"/>
      <c r="BY68" s="31"/>
      <c r="BZ68" s="31"/>
      <c r="CA68" s="31"/>
      <c r="CB68" s="31"/>
      <c r="CC68" s="31"/>
      <c r="CD68" s="31"/>
      <c r="CE68" s="53"/>
      <c r="CF68" s="31"/>
      <c r="CG68" s="31"/>
      <c r="CH68" s="31"/>
      <c r="CI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</row>
    <row r="69" spans="1:137" ht="30" customHeight="1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52"/>
      <c r="BW69" s="31"/>
      <c r="BX69" s="31"/>
      <c r="BY69" s="31"/>
      <c r="BZ69" s="31"/>
      <c r="CA69" s="31"/>
      <c r="CB69" s="31"/>
      <c r="CC69" s="31"/>
      <c r="CD69" s="31"/>
      <c r="CE69" s="53"/>
      <c r="CF69" s="31"/>
      <c r="CG69" s="31"/>
      <c r="CH69" s="31"/>
      <c r="CI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</row>
    <row r="70" spans="1:137" ht="30" customHeigh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52"/>
      <c r="BW70" s="31"/>
      <c r="BX70" s="31"/>
      <c r="BY70" s="31"/>
      <c r="BZ70" s="31"/>
      <c r="CA70" s="31"/>
      <c r="CB70" s="31"/>
      <c r="CC70" s="31"/>
      <c r="CD70" s="31"/>
      <c r="CE70" s="53"/>
      <c r="CF70" s="31"/>
      <c r="CG70" s="31"/>
      <c r="CH70" s="31"/>
      <c r="CI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</row>
    <row r="71" spans="1:137" ht="30" customHeigh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52"/>
      <c r="BW71" s="31"/>
      <c r="BX71" s="31"/>
      <c r="BY71" s="31"/>
      <c r="BZ71" s="31"/>
      <c r="CA71" s="31"/>
      <c r="CB71" s="31"/>
      <c r="CC71" s="31"/>
      <c r="CD71" s="31"/>
      <c r="CE71" s="53"/>
      <c r="CF71" s="31"/>
      <c r="CG71" s="31"/>
      <c r="CH71" s="31"/>
      <c r="CI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</row>
    <row r="72" spans="1:137" ht="30" customHeight="1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52"/>
      <c r="BW72" s="31"/>
      <c r="BX72" s="31"/>
      <c r="BY72" s="31"/>
      <c r="BZ72" s="31"/>
      <c r="CA72" s="31"/>
      <c r="CB72" s="31"/>
      <c r="CC72" s="31"/>
      <c r="CD72" s="31"/>
      <c r="CE72" s="53"/>
      <c r="CF72" s="31"/>
      <c r="CG72" s="31"/>
      <c r="CH72" s="31"/>
      <c r="CI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</row>
    <row r="73" spans="1:137" ht="30" customHeight="1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52"/>
      <c r="BW73" s="31"/>
      <c r="BX73" s="31"/>
      <c r="BY73" s="31"/>
      <c r="BZ73" s="31"/>
      <c r="CA73" s="31"/>
      <c r="CB73" s="31"/>
      <c r="CC73" s="31"/>
      <c r="CD73" s="31"/>
      <c r="CE73" s="53"/>
      <c r="CF73" s="31"/>
      <c r="CG73" s="31"/>
      <c r="CH73" s="31"/>
      <c r="CI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</row>
    <row r="74" spans="1:137" ht="30" customHeight="1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52"/>
      <c r="BW74" s="31"/>
      <c r="BX74" s="31"/>
      <c r="BY74" s="31"/>
      <c r="BZ74" s="31"/>
      <c r="CA74" s="31"/>
      <c r="CB74" s="31"/>
      <c r="CC74" s="31"/>
      <c r="CD74" s="31"/>
      <c r="CE74" s="53"/>
      <c r="CF74" s="31"/>
      <c r="CG74" s="31"/>
      <c r="CH74" s="31"/>
      <c r="CI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</row>
    <row r="75" spans="1:137" ht="30" customHeight="1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52"/>
      <c r="BW75" s="31"/>
      <c r="BX75" s="31"/>
      <c r="BY75" s="31"/>
      <c r="BZ75" s="31"/>
      <c r="CA75" s="31"/>
      <c r="CB75" s="31"/>
      <c r="CC75" s="31"/>
      <c r="CD75" s="31"/>
      <c r="CE75" s="53"/>
      <c r="CF75" s="31"/>
      <c r="CG75" s="31"/>
      <c r="CH75" s="31"/>
      <c r="CI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</row>
    <row r="76" spans="1:137" ht="30" customHeight="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52"/>
      <c r="BW76" s="31"/>
      <c r="BX76" s="31"/>
      <c r="BY76" s="31"/>
      <c r="BZ76" s="31"/>
      <c r="CA76" s="31"/>
      <c r="CB76" s="31"/>
      <c r="CC76" s="31"/>
      <c r="CD76" s="31"/>
      <c r="CE76" s="53"/>
      <c r="CF76" s="31"/>
      <c r="CG76" s="31"/>
      <c r="CH76" s="31"/>
      <c r="CI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</row>
    <row r="77" spans="1:137" ht="30" customHeight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52"/>
      <c r="BW77" s="31"/>
      <c r="BX77" s="31"/>
      <c r="BY77" s="31"/>
      <c r="BZ77" s="31"/>
      <c r="CA77" s="31"/>
      <c r="CB77" s="31"/>
      <c r="CC77" s="31"/>
      <c r="CD77" s="31"/>
      <c r="CE77" s="53"/>
      <c r="CF77" s="31"/>
      <c r="CG77" s="31"/>
      <c r="CH77" s="31"/>
      <c r="CI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</row>
    <row r="78" spans="1:137" ht="30" customHeight="1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52"/>
      <c r="BW78" s="31"/>
      <c r="BX78" s="31"/>
      <c r="BY78" s="31"/>
      <c r="BZ78" s="31"/>
      <c r="CA78" s="31"/>
      <c r="CB78" s="31"/>
      <c r="CC78" s="31"/>
      <c r="CD78" s="31"/>
      <c r="CE78" s="53"/>
      <c r="CF78" s="31"/>
      <c r="CG78" s="31"/>
      <c r="CH78" s="31"/>
      <c r="CI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</row>
    <row r="79" spans="1:137" ht="30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52"/>
      <c r="BW79" s="31"/>
      <c r="BX79" s="31"/>
      <c r="BY79" s="31"/>
      <c r="BZ79" s="31"/>
      <c r="CA79" s="31"/>
      <c r="CB79" s="31"/>
      <c r="CC79" s="31"/>
      <c r="CD79" s="31"/>
      <c r="CE79" s="53"/>
      <c r="CF79" s="31"/>
      <c r="CG79" s="31"/>
      <c r="CH79" s="31"/>
      <c r="CI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</row>
    <row r="80" spans="1:137" ht="30" customHeight="1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52"/>
      <c r="BW80" s="31"/>
      <c r="BX80" s="31"/>
      <c r="BY80" s="31"/>
      <c r="BZ80" s="31"/>
      <c r="CA80" s="31"/>
      <c r="CB80" s="31"/>
      <c r="CC80" s="31"/>
      <c r="CD80" s="31"/>
      <c r="CE80" s="53"/>
      <c r="CF80" s="31"/>
      <c r="CG80" s="31"/>
      <c r="CH80" s="31"/>
      <c r="CI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</row>
    <row r="81" spans="1:137" ht="30" customHeight="1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52"/>
      <c r="BW81" s="31"/>
      <c r="BX81" s="31"/>
      <c r="BY81" s="31"/>
      <c r="BZ81" s="31"/>
      <c r="CA81" s="31"/>
      <c r="CB81" s="31"/>
      <c r="CC81" s="31"/>
      <c r="CD81" s="31"/>
      <c r="CE81" s="53"/>
      <c r="CF81" s="31"/>
      <c r="CG81" s="31"/>
      <c r="CH81" s="31"/>
      <c r="CI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</row>
    <row r="82" spans="1:137" ht="30" customHeight="1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52"/>
      <c r="BW82" s="31"/>
      <c r="BX82" s="31"/>
      <c r="BY82" s="31"/>
      <c r="BZ82" s="31"/>
      <c r="CA82" s="31"/>
      <c r="CB82" s="31"/>
      <c r="CC82" s="31"/>
      <c r="CD82" s="31"/>
      <c r="CE82" s="53"/>
      <c r="CF82" s="31"/>
      <c r="CG82" s="31"/>
      <c r="CH82" s="31"/>
      <c r="CI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</row>
    <row r="83" spans="1:137" ht="30" customHeight="1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52"/>
      <c r="BW83" s="31"/>
      <c r="BX83" s="31"/>
      <c r="BY83" s="31"/>
      <c r="BZ83" s="31"/>
      <c r="CA83" s="31"/>
      <c r="CB83" s="31"/>
      <c r="CC83" s="31"/>
      <c r="CD83" s="31"/>
      <c r="CE83" s="53"/>
      <c r="CF83" s="31"/>
      <c r="CG83" s="31"/>
      <c r="CH83" s="31"/>
      <c r="CI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</row>
    <row r="84" spans="1:137" ht="30" customHeight="1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52"/>
      <c r="BW84" s="31"/>
      <c r="BX84" s="31"/>
      <c r="BY84" s="31"/>
      <c r="BZ84" s="31"/>
      <c r="CA84" s="31"/>
      <c r="CB84" s="31"/>
      <c r="CC84" s="31"/>
      <c r="CD84" s="31"/>
      <c r="CE84" s="53"/>
      <c r="CF84" s="31"/>
      <c r="CG84" s="31"/>
      <c r="CH84" s="31"/>
      <c r="CI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</row>
    <row r="85" spans="1:137" ht="30" customHeight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52"/>
      <c r="BW85" s="31"/>
      <c r="BX85" s="31"/>
      <c r="BY85" s="31"/>
      <c r="BZ85" s="31"/>
      <c r="CA85" s="31"/>
      <c r="CB85" s="31"/>
      <c r="CC85" s="31"/>
      <c r="CD85" s="31"/>
      <c r="CE85" s="53"/>
      <c r="CF85" s="31"/>
      <c r="CG85" s="31"/>
      <c r="CH85" s="31"/>
      <c r="CI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</row>
    <row r="86" spans="1:137" ht="30" customHeight="1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52"/>
      <c r="BW86" s="31"/>
      <c r="BX86" s="31"/>
      <c r="BY86" s="31"/>
      <c r="BZ86" s="31"/>
      <c r="CA86" s="31"/>
      <c r="CB86" s="31"/>
      <c r="CC86" s="31"/>
      <c r="CD86" s="31"/>
      <c r="CE86" s="53"/>
      <c r="CF86" s="31"/>
      <c r="CG86" s="31"/>
      <c r="CH86" s="31"/>
      <c r="CI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</row>
    <row r="87" spans="1:137" ht="30" customHeight="1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52"/>
      <c r="BW87" s="31"/>
      <c r="BX87" s="31"/>
      <c r="BY87" s="31"/>
      <c r="BZ87" s="31"/>
      <c r="CA87" s="31"/>
      <c r="CB87" s="31"/>
      <c r="CC87" s="31"/>
      <c r="CD87" s="31"/>
      <c r="CE87" s="53"/>
      <c r="CF87" s="31"/>
      <c r="CG87" s="31"/>
      <c r="CH87" s="31"/>
      <c r="CI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</row>
    <row r="88" spans="1:137" ht="30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52"/>
      <c r="BW88" s="31"/>
      <c r="BX88" s="31"/>
      <c r="BY88" s="31"/>
      <c r="BZ88" s="31"/>
      <c r="CA88" s="31"/>
      <c r="CB88" s="31"/>
      <c r="CC88" s="31"/>
      <c r="CD88" s="31"/>
      <c r="CE88" s="53"/>
      <c r="CF88" s="31"/>
      <c r="CG88" s="31"/>
      <c r="CH88" s="31"/>
      <c r="CI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</row>
    <row r="89" spans="1:137" ht="30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52"/>
      <c r="BW89" s="31"/>
      <c r="BX89" s="31"/>
      <c r="BY89" s="31"/>
      <c r="BZ89" s="31"/>
      <c r="CA89" s="31"/>
      <c r="CB89" s="31"/>
      <c r="CC89" s="31"/>
      <c r="CD89" s="31"/>
      <c r="CE89" s="53"/>
      <c r="CF89" s="31"/>
      <c r="CG89" s="31"/>
      <c r="CH89" s="31"/>
      <c r="CI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</row>
    <row r="90" spans="1:137" ht="30" customHeight="1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52"/>
      <c r="BW90" s="31"/>
      <c r="BX90" s="31"/>
      <c r="BY90" s="31"/>
      <c r="BZ90" s="31"/>
      <c r="CA90" s="31"/>
      <c r="CB90" s="31"/>
      <c r="CC90" s="31"/>
      <c r="CD90" s="31"/>
      <c r="CE90" s="53"/>
      <c r="CF90" s="31"/>
      <c r="CG90" s="31"/>
      <c r="CH90" s="31"/>
      <c r="CI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</row>
    <row r="91" spans="1:137" ht="30" customHeight="1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52"/>
      <c r="BW91" s="31"/>
      <c r="BX91" s="31"/>
      <c r="BY91" s="31"/>
      <c r="BZ91" s="31"/>
      <c r="CA91" s="31"/>
      <c r="CB91" s="31"/>
      <c r="CC91" s="31"/>
      <c r="CD91" s="31"/>
      <c r="CE91" s="53"/>
      <c r="CF91" s="31"/>
      <c r="CG91" s="31"/>
      <c r="CH91" s="31"/>
      <c r="CI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</row>
    <row r="92" spans="1:137" ht="30" customHeight="1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52"/>
      <c r="BW92" s="31"/>
      <c r="BX92" s="31"/>
      <c r="BY92" s="31"/>
      <c r="BZ92" s="31"/>
      <c r="CA92" s="31"/>
      <c r="CB92" s="31"/>
      <c r="CC92" s="31"/>
      <c r="CD92" s="31"/>
      <c r="CE92" s="53"/>
      <c r="CF92" s="31"/>
      <c r="CG92" s="31"/>
      <c r="CH92" s="31"/>
      <c r="CI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</row>
    <row r="93" spans="1:137" ht="30" customHeight="1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52"/>
      <c r="BW93" s="31"/>
      <c r="BX93" s="31"/>
      <c r="BY93" s="31"/>
      <c r="BZ93" s="31"/>
      <c r="CA93" s="31"/>
      <c r="CB93" s="31"/>
      <c r="CC93" s="31"/>
      <c r="CD93" s="31"/>
      <c r="CE93" s="53"/>
      <c r="CF93" s="31"/>
      <c r="CG93" s="31"/>
      <c r="CH93" s="31"/>
      <c r="CI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</row>
    <row r="94" spans="1:137" ht="30" customHeight="1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52"/>
      <c r="BW94" s="31"/>
      <c r="BX94" s="31"/>
      <c r="BY94" s="31"/>
      <c r="BZ94" s="31"/>
      <c r="CA94" s="31"/>
      <c r="CB94" s="31"/>
      <c r="CC94" s="31"/>
      <c r="CD94" s="31"/>
      <c r="CE94" s="53"/>
      <c r="CF94" s="31"/>
      <c r="CG94" s="31"/>
      <c r="CH94" s="31"/>
      <c r="CI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</row>
    <row r="95" spans="1:137" ht="30" customHeight="1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52"/>
      <c r="BW95" s="31"/>
      <c r="BX95" s="31"/>
      <c r="BY95" s="31"/>
      <c r="BZ95" s="31"/>
      <c r="CA95" s="31"/>
      <c r="CB95" s="31"/>
      <c r="CC95" s="31"/>
      <c r="CD95" s="31"/>
      <c r="CE95" s="53"/>
      <c r="CF95" s="31"/>
      <c r="CG95" s="31"/>
      <c r="CH95" s="31"/>
      <c r="CI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</row>
    <row r="96" spans="1:137" ht="30" customHeight="1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52"/>
      <c r="BW96" s="31"/>
      <c r="BX96" s="31"/>
      <c r="BY96" s="31"/>
      <c r="BZ96" s="31"/>
      <c r="CA96" s="31"/>
      <c r="CB96" s="31"/>
      <c r="CC96" s="31"/>
      <c r="CD96" s="31"/>
      <c r="CE96" s="53"/>
      <c r="CF96" s="31"/>
      <c r="CG96" s="31"/>
      <c r="CH96" s="31"/>
      <c r="CI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</row>
    <row r="97" spans="1:137" ht="30" customHeight="1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52"/>
      <c r="BW97" s="31"/>
      <c r="BX97" s="31"/>
      <c r="BY97" s="31"/>
      <c r="BZ97" s="31"/>
      <c r="CA97" s="31"/>
      <c r="CB97" s="31"/>
      <c r="CC97" s="31"/>
      <c r="CD97" s="31"/>
      <c r="CE97" s="53"/>
      <c r="CF97" s="31"/>
      <c r="CG97" s="31"/>
      <c r="CH97" s="31"/>
      <c r="CI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</row>
    <row r="98" spans="1:137" ht="30" customHeight="1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52"/>
      <c r="BW98" s="31"/>
      <c r="BX98" s="31"/>
      <c r="BY98" s="31"/>
      <c r="BZ98" s="31"/>
      <c r="CA98" s="31"/>
      <c r="CB98" s="31"/>
      <c r="CC98" s="31"/>
      <c r="CD98" s="31"/>
      <c r="CE98" s="53"/>
      <c r="CF98" s="31"/>
      <c r="CG98" s="31"/>
      <c r="CH98" s="31"/>
      <c r="CI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</row>
    <row r="99" spans="1:137" ht="30" customHeight="1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52"/>
      <c r="BW99" s="31"/>
      <c r="BX99" s="31"/>
      <c r="BY99" s="31"/>
      <c r="BZ99" s="31"/>
      <c r="CA99" s="31"/>
      <c r="CB99" s="31"/>
      <c r="CC99" s="31"/>
      <c r="CD99" s="31"/>
      <c r="CE99" s="53"/>
      <c r="CF99" s="31"/>
      <c r="CG99" s="31"/>
      <c r="CH99" s="31"/>
      <c r="CI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</row>
    <row r="100" spans="1:137" ht="30" customHeight="1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52"/>
      <c r="BW100" s="31"/>
      <c r="BX100" s="31"/>
      <c r="BY100" s="31"/>
      <c r="BZ100" s="31"/>
      <c r="CA100" s="31"/>
      <c r="CB100" s="31"/>
      <c r="CC100" s="31"/>
      <c r="CD100" s="31"/>
      <c r="CE100" s="53"/>
      <c r="CF100" s="31"/>
      <c r="CG100" s="31"/>
      <c r="CH100" s="31"/>
      <c r="CI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</row>
    <row r="101" spans="1:137" ht="30" customHeight="1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52"/>
      <c r="BW101" s="31"/>
      <c r="BX101" s="31"/>
      <c r="BY101" s="31"/>
      <c r="BZ101" s="31"/>
      <c r="CA101" s="31"/>
      <c r="CB101" s="31"/>
      <c r="CC101" s="31"/>
      <c r="CD101" s="31"/>
      <c r="CE101" s="53"/>
      <c r="CF101" s="31"/>
      <c r="CG101" s="31"/>
      <c r="CH101" s="31"/>
      <c r="CI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</row>
    <row r="102" spans="1:137" ht="30" customHeight="1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52"/>
      <c r="BW102" s="31"/>
      <c r="BX102" s="31"/>
      <c r="BY102" s="31"/>
      <c r="BZ102" s="31"/>
      <c r="CA102" s="31"/>
      <c r="CB102" s="31"/>
      <c r="CC102" s="31"/>
      <c r="CD102" s="31"/>
      <c r="CE102" s="53"/>
      <c r="CF102" s="31"/>
      <c r="CG102" s="31"/>
      <c r="CH102" s="31"/>
      <c r="CI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</row>
    <row r="103" spans="1:137" ht="30" customHeight="1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52"/>
      <c r="BW103" s="31"/>
      <c r="BX103" s="31"/>
      <c r="BY103" s="31"/>
      <c r="BZ103" s="31"/>
      <c r="CA103" s="31"/>
      <c r="CB103" s="31"/>
      <c r="CC103" s="31"/>
      <c r="CD103" s="31"/>
      <c r="CE103" s="53"/>
      <c r="CF103" s="31"/>
      <c r="CG103" s="31"/>
      <c r="CH103" s="31"/>
      <c r="CI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</row>
    <row r="104" spans="1:137" ht="30" customHeight="1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52"/>
      <c r="BW104" s="31"/>
      <c r="BX104" s="31"/>
      <c r="BY104" s="31"/>
      <c r="BZ104" s="31"/>
      <c r="CA104" s="31"/>
      <c r="CB104" s="31"/>
      <c r="CC104" s="31"/>
      <c r="CD104" s="31"/>
      <c r="CE104" s="53"/>
      <c r="CF104" s="31"/>
      <c r="CG104" s="31"/>
      <c r="CH104" s="31"/>
      <c r="CI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</row>
    <row r="105" spans="1:137" ht="30" customHeight="1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52"/>
      <c r="BW105" s="31"/>
      <c r="BX105" s="31"/>
      <c r="BY105" s="31"/>
      <c r="BZ105" s="31"/>
      <c r="CA105" s="31"/>
      <c r="CB105" s="31"/>
      <c r="CC105" s="31"/>
      <c r="CD105" s="31"/>
      <c r="CE105" s="53"/>
      <c r="CF105" s="31"/>
      <c r="CG105" s="31"/>
      <c r="CH105" s="31"/>
      <c r="CI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</row>
    <row r="106" spans="1:137" ht="30" customHeight="1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52"/>
      <c r="BW106" s="31"/>
      <c r="BX106" s="31"/>
      <c r="BY106" s="31"/>
      <c r="BZ106" s="31"/>
      <c r="CA106" s="31"/>
      <c r="CB106" s="31"/>
      <c r="CC106" s="31"/>
      <c r="CD106" s="31"/>
      <c r="CE106" s="53"/>
      <c r="CF106" s="31"/>
      <c r="CG106" s="31"/>
      <c r="CH106" s="31"/>
      <c r="CI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</row>
    <row r="107" spans="1:137" ht="30" customHeight="1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52"/>
      <c r="BW107" s="31"/>
      <c r="BX107" s="31"/>
      <c r="BY107" s="31"/>
      <c r="BZ107" s="31"/>
      <c r="CA107" s="31"/>
      <c r="CB107" s="31"/>
      <c r="CC107" s="31"/>
      <c r="CD107" s="31"/>
      <c r="CE107" s="53"/>
      <c r="CF107" s="31"/>
      <c r="CG107" s="31"/>
      <c r="CH107" s="31"/>
      <c r="CI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</row>
    <row r="108" spans="1:137" ht="30" customHeight="1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52"/>
      <c r="BW108" s="31"/>
      <c r="BX108" s="31"/>
      <c r="BY108" s="31"/>
      <c r="BZ108" s="31"/>
      <c r="CA108" s="31"/>
      <c r="CB108" s="31"/>
      <c r="CC108" s="31"/>
      <c r="CD108" s="31"/>
      <c r="CE108" s="53"/>
      <c r="CF108" s="31"/>
      <c r="CG108" s="31"/>
      <c r="CH108" s="31"/>
      <c r="CI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</row>
    <row r="109" spans="1:137" ht="30" customHeight="1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52"/>
      <c r="BW109" s="31"/>
      <c r="BX109" s="31"/>
      <c r="BY109" s="31"/>
      <c r="BZ109" s="31"/>
      <c r="CA109" s="31"/>
      <c r="CB109" s="31"/>
      <c r="CC109" s="31"/>
      <c r="CD109" s="31"/>
      <c r="CE109" s="53"/>
      <c r="CF109" s="31"/>
      <c r="CG109" s="31"/>
      <c r="CH109" s="31"/>
      <c r="CI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</row>
    <row r="110" spans="1:137" ht="30" customHeight="1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52"/>
      <c r="BW110" s="31"/>
      <c r="BX110" s="31"/>
      <c r="BY110" s="31"/>
      <c r="BZ110" s="31"/>
      <c r="CA110" s="31"/>
      <c r="CB110" s="31"/>
      <c r="CC110" s="31"/>
      <c r="CD110" s="31"/>
      <c r="CE110" s="53"/>
      <c r="CF110" s="31"/>
      <c r="CG110" s="31"/>
      <c r="CH110" s="31"/>
      <c r="CI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</row>
    <row r="111" spans="1:137" ht="30" customHeight="1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52"/>
      <c r="BW111" s="31"/>
      <c r="BX111" s="31"/>
      <c r="BY111" s="31"/>
      <c r="BZ111" s="31"/>
      <c r="CA111" s="31"/>
      <c r="CB111" s="31"/>
      <c r="CC111" s="31"/>
      <c r="CD111" s="31"/>
      <c r="CE111" s="53"/>
      <c r="CF111" s="31"/>
      <c r="CG111" s="31"/>
      <c r="CH111" s="31"/>
      <c r="CI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</row>
    <row r="112" spans="1:137" ht="30" customHeight="1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52"/>
      <c r="BW112" s="31"/>
      <c r="BX112" s="31"/>
      <c r="BY112" s="31"/>
      <c r="BZ112" s="31"/>
      <c r="CA112" s="31"/>
      <c r="CB112" s="31"/>
      <c r="CC112" s="31"/>
      <c r="CD112" s="31"/>
      <c r="CE112" s="53"/>
      <c r="CF112" s="31"/>
      <c r="CG112" s="31"/>
      <c r="CH112" s="31"/>
      <c r="CI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</row>
    <row r="113" spans="1:137" ht="30" customHeight="1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52"/>
      <c r="BW113" s="31"/>
      <c r="BX113" s="31"/>
      <c r="BY113" s="31"/>
      <c r="BZ113" s="31"/>
      <c r="CA113" s="31"/>
      <c r="CB113" s="31"/>
      <c r="CC113" s="31"/>
      <c r="CD113" s="31"/>
      <c r="CE113" s="53"/>
      <c r="CF113" s="31"/>
      <c r="CG113" s="31"/>
      <c r="CH113" s="31"/>
      <c r="CI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</row>
    <row r="114" spans="1:137" ht="30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52"/>
      <c r="BW114" s="31"/>
      <c r="BX114" s="31"/>
      <c r="BY114" s="31"/>
      <c r="BZ114" s="31"/>
      <c r="CA114" s="31"/>
      <c r="CB114" s="31"/>
      <c r="CC114" s="31"/>
      <c r="CD114" s="31"/>
      <c r="CE114" s="53"/>
      <c r="CF114" s="31"/>
      <c r="CG114" s="31"/>
      <c r="CH114" s="31"/>
      <c r="CI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</row>
    <row r="115" spans="1:137" ht="30" customHeight="1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52"/>
      <c r="BW115" s="31"/>
      <c r="BX115" s="31"/>
      <c r="BY115" s="31"/>
      <c r="BZ115" s="31"/>
      <c r="CA115" s="31"/>
      <c r="CB115" s="31"/>
      <c r="CC115" s="31"/>
      <c r="CD115" s="31"/>
      <c r="CE115" s="53"/>
      <c r="CF115" s="31"/>
      <c r="CG115" s="31"/>
      <c r="CH115" s="31"/>
      <c r="CI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</row>
    <row r="116" spans="1:137" ht="30" customHeight="1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52"/>
      <c r="BW116" s="31"/>
      <c r="BX116" s="31"/>
      <c r="BY116" s="31"/>
      <c r="BZ116" s="31"/>
      <c r="CA116" s="31"/>
      <c r="CB116" s="31"/>
      <c r="CC116" s="31"/>
      <c r="CD116" s="31"/>
      <c r="CE116" s="53"/>
      <c r="CF116" s="31"/>
      <c r="CG116" s="31"/>
      <c r="CH116" s="31"/>
      <c r="CI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</row>
    <row r="117" spans="1:137" ht="30" customHeight="1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52"/>
      <c r="BW117" s="31"/>
      <c r="BX117" s="31"/>
      <c r="BY117" s="31"/>
      <c r="BZ117" s="31"/>
      <c r="CA117" s="31"/>
      <c r="CB117" s="31"/>
      <c r="CC117" s="31"/>
      <c r="CD117" s="31"/>
      <c r="CE117" s="53"/>
      <c r="CF117" s="31"/>
      <c r="CG117" s="31"/>
      <c r="CH117" s="31"/>
      <c r="CI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</row>
    <row r="118" spans="1:137" ht="30" customHeight="1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52"/>
      <c r="BW118" s="31"/>
      <c r="BX118" s="31"/>
      <c r="BY118" s="31"/>
      <c r="BZ118" s="31"/>
      <c r="CA118" s="31"/>
      <c r="CB118" s="31"/>
      <c r="CC118" s="31"/>
      <c r="CD118" s="31"/>
      <c r="CE118" s="53"/>
      <c r="CF118" s="31"/>
      <c r="CG118" s="31"/>
      <c r="CH118" s="31"/>
      <c r="CI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</row>
    <row r="119" spans="1:137" ht="30" customHeight="1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52"/>
      <c r="BW119" s="31"/>
      <c r="BX119" s="31"/>
      <c r="BY119" s="31"/>
      <c r="BZ119" s="31"/>
      <c r="CA119" s="31"/>
      <c r="CB119" s="31"/>
      <c r="CC119" s="31"/>
      <c r="CD119" s="31"/>
      <c r="CE119" s="53"/>
      <c r="CF119" s="31"/>
      <c r="CG119" s="31"/>
      <c r="CH119" s="31"/>
      <c r="CI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</row>
    <row r="120" spans="1:137" ht="30" customHeight="1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52"/>
      <c r="BW120" s="31"/>
      <c r="BX120" s="31"/>
      <c r="BY120" s="31"/>
      <c r="BZ120" s="31"/>
      <c r="CA120" s="31"/>
      <c r="CB120" s="31"/>
      <c r="CC120" s="31"/>
      <c r="CD120" s="31"/>
      <c r="CE120" s="53"/>
      <c r="CF120" s="31"/>
      <c r="CG120" s="31"/>
      <c r="CH120" s="31"/>
      <c r="CI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</row>
    <row r="121" spans="1:137" ht="30" customHeight="1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52"/>
      <c r="BW121" s="31"/>
      <c r="BX121" s="31"/>
      <c r="BY121" s="31"/>
      <c r="BZ121" s="31"/>
      <c r="CA121" s="31"/>
      <c r="CB121" s="31"/>
      <c r="CC121" s="31"/>
      <c r="CD121" s="31"/>
      <c r="CE121" s="53"/>
      <c r="CF121" s="31"/>
      <c r="CG121" s="31"/>
      <c r="CH121" s="31"/>
      <c r="CI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</row>
    <row r="122" spans="1:137" ht="30" customHeight="1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52"/>
      <c r="BW122" s="31"/>
      <c r="BX122" s="31"/>
      <c r="BY122" s="31"/>
      <c r="BZ122" s="31"/>
      <c r="CA122" s="31"/>
      <c r="CB122" s="31"/>
      <c r="CC122" s="31"/>
      <c r="CD122" s="31"/>
      <c r="CE122" s="53"/>
      <c r="CF122" s="31"/>
      <c r="CG122" s="31"/>
      <c r="CH122" s="31"/>
      <c r="CI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</row>
    <row r="123" spans="1:137" ht="30" customHeight="1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52"/>
      <c r="BW123" s="31"/>
      <c r="BX123" s="31"/>
      <c r="BY123" s="31"/>
      <c r="BZ123" s="31"/>
      <c r="CA123" s="31"/>
      <c r="CB123" s="31"/>
      <c r="CC123" s="31"/>
      <c r="CD123" s="31"/>
      <c r="CE123" s="53"/>
      <c r="CF123" s="31"/>
      <c r="CG123" s="31"/>
      <c r="CH123" s="31"/>
      <c r="CI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</row>
    <row r="124" spans="1:137" ht="30" customHeight="1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52"/>
      <c r="BW124" s="31"/>
      <c r="BX124" s="31"/>
      <c r="BY124" s="31"/>
      <c r="BZ124" s="31"/>
      <c r="CA124" s="31"/>
      <c r="CB124" s="31"/>
      <c r="CC124" s="31"/>
      <c r="CD124" s="31"/>
      <c r="CE124" s="53"/>
      <c r="CF124" s="31"/>
      <c r="CG124" s="31"/>
      <c r="CH124" s="31"/>
      <c r="CI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</row>
    <row r="125" spans="1:137" ht="30" customHeight="1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52"/>
      <c r="BW125" s="31"/>
      <c r="BX125" s="31"/>
      <c r="BY125" s="31"/>
      <c r="BZ125" s="31"/>
      <c r="CA125" s="31"/>
      <c r="CB125" s="31"/>
      <c r="CC125" s="31"/>
      <c r="CD125" s="31"/>
      <c r="CE125" s="53"/>
      <c r="CF125" s="31"/>
      <c r="CG125" s="31"/>
      <c r="CH125" s="31"/>
      <c r="CI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</row>
    <row r="126" spans="1:137" ht="30" customHeight="1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52"/>
      <c r="BW126" s="31"/>
      <c r="BX126" s="31"/>
      <c r="BY126" s="31"/>
      <c r="BZ126" s="31"/>
      <c r="CA126" s="31"/>
      <c r="CB126" s="31"/>
      <c r="CC126" s="31"/>
      <c r="CD126" s="31"/>
      <c r="CE126" s="53"/>
      <c r="CF126" s="31"/>
      <c r="CG126" s="31"/>
      <c r="CH126" s="31"/>
      <c r="CI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</row>
    <row r="127" spans="1:137" ht="30" customHeight="1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52"/>
      <c r="BW127" s="31"/>
      <c r="BX127" s="31"/>
      <c r="BY127" s="31"/>
      <c r="BZ127" s="31"/>
      <c r="CA127" s="31"/>
      <c r="CB127" s="31"/>
      <c r="CC127" s="31"/>
      <c r="CD127" s="31"/>
      <c r="CE127" s="53"/>
      <c r="CF127" s="31"/>
      <c r="CG127" s="31"/>
      <c r="CH127" s="31"/>
      <c r="CI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</row>
    <row r="128" spans="1:137" ht="30" customHeight="1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52"/>
      <c r="BW128" s="31"/>
      <c r="BX128" s="31"/>
      <c r="BY128" s="31"/>
      <c r="BZ128" s="31"/>
      <c r="CA128" s="31"/>
      <c r="CB128" s="31"/>
      <c r="CC128" s="31"/>
      <c r="CD128" s="31"/>
      <c r="CE128" s="53"/>
      <c r="CF128" s="31"/>
      <c r="CG128" s="31"/>
      <c r="CH128" s="31"/>
      <c r="CI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31"/>
      <c r="EF128" s="31"/>
      <c r="EG128" s="31"/>
    </row>
    <row r="129" spans="1:137" ht="30" customHeight="1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52"/>
      <c r="BW129" s="31"/>
      <c r="BX129" s="31"/>
      <c r="BY129" s="31"/>
      <c r="BZ129" s="31"/>
      <c r="CA129" s="31"/>
      <c r="CB129" s="31"/>
      <c r="CC129" s="31"/>
      <c r="CD129" s="31"/>
      <c r="CE129" s="53"/>
      <c r="CF129" s="31"/>
      <c r="CG129" s="31"/>
      <c r="CH129" s="31"/>
      <c r="CI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31"/>
      <c r="EF129" s="31"/>
      <c r="EG129" s="31"/>
    </row>
    <row r="130" spans="1:137" ht="30" customHeight="1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52"/>
      <c r="BW130" s="31"/>
      <c r="BX130" s="31"/>
      <c r="BY130" s="31"/>
      <c r="BZ130" s="31"/>
      <c r="CA130" s="31"/>
      <c r="CB130" s="31"/>
      <c r="CC130" s="31"/>
      <c r="CD130" s="31"/>
      <c r="CE130" s="53"/>
      <c r="CF130" s="31"/>
      <c r="CG130" s="31"/>
      <c r="CH130" s="31"/>
      <c r="CI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31"/>
      <c r="EF130" s="31"/>
      <c r="EG130" s="31"/>
    </row>
    <row r="131" spans="1:137" ht="30" customHeight="1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52"/>
      <c r="BW131" s="31"/>
      <c r="BX131" s="31"/>
      <c r="BY131" s="31"/>
      <c r="BZ131" s="31"/>
      <c r="CA131" s="31"/>
      <c r="CB131" s="31"/>
      <c r="CC131" s="31"/>
      <c r="CD131" s="31"/>
      <c r="CE131" s="53"/>
      <c r="CF131" s="31"/>
      <c r="CG131" s="31"/>
      <c r="CH131" s="31"/>
      <c r="CI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  <c r="DN131" s="31"/>
      <c r="DO131" s="31"/>
      <c r="DP131" s="31"/>
      <c r="DQ131" s="31"/>
      <c r="DR131" s="31"/>
      <c r="DS131" s="31"/>
      <c r="DT131" s="31"/>
      <c r="DU131" s="31"/>
      <c r="DV131" s="31"/>
      <c r="DW131" s="31"/>
      <c r="DX131" s="31"/>
      <c r="DY131" s="31"/>
      <c r="DZ131" s="31"/>
      <c r="EA131" s="31"/>
      <c r="EB131" s="31"/>
      <c r="EC131" s="31"/>
      <c r="ED131" s="31"/>
      <c r="EE131" s="31"/>
      <c r="EF131" s="31"/>
      <c r="EG131" s="31"/>
    </row>
    <row r="132" spans="1:137" ht="30" customHeight="1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52"/>
      <c r="BW132" s="31"/>
      <c r="BX132" s="31"/>
      <c r="BY132" s="31"/>
      <c r="BZ132" s="31"/>
      <c r="CA132" s="31"/>
      <c r="CB132" s="31"/>
      <c r="CC132" s="31"/>
      <c r="CD132" s="31"/>
      <c r="CE132" s="53"/>
      <c r="CF132" s="31"/>
      <c r="CG132" s="31"/>
      <c r="CH132" s="31"/>
      <c r="CI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  <c r="DM132" s="31"/>
      <c r="DN132" s="31"/>
      <c r="DO132" s="31"/>
      <c r="DP132" s="31"/>
      <c r="DQ132" s="31"/>
      <c r="DR132" s="31"/>
      <c r="DS132" s="31"/>
      <c r="DT132" s="31"/>
      <c r="DU132" s="31"/>
      <c r="DV132" s="31"/>
      <c r="DW132" s="31"/>
      <c r="DX132" s="31"/>
      <c r="DY132" s="31"/>
      <c r="DZ132" s="31"/>
      <c r="EA132" s="31"/>
      <c r="EB132" s="31"/>
      <c r="EC132" s="31"/>
      <c r="ED132" s="31"/>
      <c r="EE132" s="31"/>
      <c r="EF132" s="31"/>
      <c r="EG132" s="31"/>
    </row>
    <row r="133" spans="1:137" ht="30" customHeight="1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52"/>
      <c r="BW133" s="31"/>
      <c r="BX133" s="31"/>
      <c r="BY133" s="31"/>
      <c r="BZ133" s="31"/>
      <c r="CA133" s="31"/>
      <c r="CB133" s="31"/>
      <c r="CC133" s="31"/>
      <c r="CD133" s="31"/>
      <c r="CE133" s="53"/>
      <c r="CF133" s="31"/>
      <c r="CG133" s="31"/>
      <c r="CH133" s="31"/>
      <c r="CI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1"/>
      <c r="EA133" s="31"/>
      <c r="EB133" s="31"/>
      <c r="EC133" s="31"/>
      <c r="ED133" s="31"/>
      <c r="EE133" s="31"/>
      <c r="EF133" s="31"/>
      <c r="EG133" s="31"/>
    </row>
    <row r="134" spans="1:137" ht="30" customHeight="1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52"/>
      <c r="BW134" s="31"/>
      <c r="BX134" s="31"/>
      <c r="BY134" s="31"/>
      <c r="BZ134" s="31"/>
      <c r="CA134" s="31"/>
      <c r="CB134" s="31"/>
      <c r="CC134" s="31"/>
      <c r="CD134" s="31"/>
      <c r="CE134" s="53"/>
      <c r="CF134" s="31"/>
      <c r="CG134" s="31"/>
      <c r="CH134" s="31"/>
      <c r="CI134" s="31"/>
    </row>
    <row r="135" spans="1:137" ht="30" customHeight="1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52"/>
      <c r="BW135" s="31"/>
      <c r="BX135" s="31"/>
      <c r="BY135" s="31"/>
      <c r="BZ135" s="31"/>
      <c r="CA135" s="31"/>
      <c r="CB135" s="31"/>
      <c r="CC135" s="31"/>
      <c r="CD135" s="31"/>
      <c r="CE135" s="53"/>
      <c r="CF135" s="31"/>
      <c r="CG135" s="31"/>
      <c r="CH135" s="31"/>
      <c r="CI135" s="31"/>
    </row>
  </sheetData>
  <customSheetViews>
    <customSheetView guid="{8F3357F8-331C-48B4-BC4B-B2C3BDCED09C}" scale="71">
      <selection activeCell="J8" sqref="J8"/>
      <pageMargins left="0.7" right="0.7" top="0.75" bottom="0.75" header="0.3" footer="0.3"/>
      <pageSetup paperSize="9" orientation="portrait" r:id="rId1"/>
    </customSheetView>
    <customSheetView guid="{D31424B4-51D9-40E4-8BCE-258C6C0EFC97}" scale="71">
      <selection activeCell="J8" sqref="J8"/>
      <pageMargins left="0.7" right="0.7" top="0.75" bottom="0.75" header="0.3" footer="0.3"/>
      <pageSetup paperSize="9" orientation="portrait" r:id="rId2"/>
    </customSheetView>
    <customSheetView guid="{00673DE8-47DD-4BD6-B64F-2182B242ABE0}" scale="71" topLeftCell="BJ1">
      <selection activeCell="G5" sqref="G5"/>
      <pageMargins left="0.7" right="0.7" top="0.75" bottom="0.75" header="0.3" footer="0.3"/>
      <pageSetup paperSize="9" orientation="portrait" r:id="rId3"/>
    </customSheetView>
    <customSheetView guid="{2D2DBE93-9DD1-4706-AB7C-3E2998160056}" scale="71">
      <selection activeCell="J8" sqref="J8"/>
      <pageMargins left="0.7" right="0.7" top="0.75" bottom="0.75" header="0.3" footer="0.3"/>
      <pageSetup paperSize="9" orientation="portrait" r:id="rId4"/>
    </customSheetView>
  </customSheetViews>
  <mergeCells count="27">
    <mergeCell ref="BU3:BW4"/>
    <mergeCell ref="BX3:CC4"/>
    <mergeCell ref="BQ4:BS4"/>
    <mergeCell ref="BG4:BG5"/>
    <mergeCell ref="BT4:BT5"/>
    <mergeCell ref="BN4:BP4"/>
    <mergeCell ref="AV3:BF4"/>
    <mergeCell ref="AB3:AU4"/>
    <mergeCell ref="Z3:AA4"/>
    <mergeCell ref="BH4:BJ4"/>
    <mergeCell ref="BK4:BM4"/>
    <mergeCell ref="BG3:BT3"/>
    <mergeCell ref="EG3:EG5"/>
    <mergeCell ref="DH3:DM4"/>
    <mergeCell ref="CW3:DG4"/>
    <mergeCell ref="CL3:CV4"/>
    <mergeCell ref="DT3:EF3"/>
    <mergeCell ref="DT4:DV4"/>
    <mergeCell ref="DW4:DY4"/>
    <mergeCell ref="DZ4:EB4"/>
    <mergeCell ref="EC4:EE4"/>
    <mergeCell ref="EF4:EF5"/>
    <mergeCell ref="CF4:CG4"/>
    <mergeCell ref="CH4:CI4"/>
    <mergeCell ref="CD4:CE4"/>
    <mergeCell ref="CD3:CI3"/>
    <mergeCell ref="DN3:DS4"/>
  </mergeCells>
  <pageMargins left="0.7" right="0.7" top="0.75" bottom="0.75" header="0.3" footer="0.3"/>
  <pageSetup paperSize="9" orientation="portrait"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'Z:\SPECTACLE\COMMUN\6- AIDES AUX PROJETS\2024\SESSION 2\[2024 Tableau de suivi AAP2.xlsx]Feuil2'!#REF!</xm:f>
          </x14:formula1>
          <xm:sqref>W1:W5</xm:sqref>
        </x14:dataValidation>
        <x14:dataValidation type="list" allowBlank="1" showInputMessage="1" showErrorMessage="1" xr:uid="{00000000-0002-0000-0200-000001000000}">
          <x14:formula1>
            <xm:f>'(Données)'!$A$1:$A$2</xm:f>
          </x14:formula1>
          <xm:sqref>BC7:BD135</xm:sqref>
        </x14:dataValidation>
        <x14:dataValidation type="list" allowBlank="1" showInputMessage="1" showErrorMessage="1" xr:uid="{00000000-0002-0000-0200-000002000000}">
          <x14:formula1>
            <xm:f>'(Données)'!$C$1:$C$3</xm:f>
          </x14:formula1>
          <xm:sqref>BB6:BB135</xm:sqref>
        </x14:dataValidation>
        <x14:dataValidation type="list" allowBlank="1" showInputMessage="1" showErrorMessage="1" xr:uid="{B7F56A20-F17A-4C54-836A-BCDD57C59EBE}">
          <x14:formula1>
            <xm:f>'(Données)'!$K$11:$K$13</xm:f>
          </x14:formula1>
          <xm:sqref>CE6:CE135 CG6:CG135 CI6:CI135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K14"/>
  <sheetViews>
    <sheetView workbookViewId="0">
      <selection activeCell="O24" sqref="O24"/>
    </sheetView>
  </sheetViews>
  <sheetFormatPr baseColWidth="10" defaultRowHeight="15" x14ac:dyDescent="0.25"/>
  <sheetData>
    <row r="1" spans="1:11" x14ac:dyDescent="0.25">
      <c r="A1" t="s">
        <v>74</v>
      </c>
      <c r="C1" t="s">
        <v>76</v>
      </c>
      <c r="F1" t="s">
        <v>93</v>
      </c>
      <c r="I1" t="s">
        <v>100</v>
      </c>
      <c r="K1" t="s">
        <v>105</v>
      </c>
    </row>
    <row r="2" spans="1:11" x14ac:dyDescent="0.25">
      <c r="A2" t="s">
        <v>75</v>
      </c>
      <c r="C2" t="s">
        <v>77</v>
      </c>
      <c r="F2" t="s">
        <v>97</v>
      </c>
      <c r="I2" t="s">
        <v>101</v>
      </c>
      <c r="K2" t="s">
        <v>104</v>
      </c>
    </row>
    <row r="3" spans="1:11" x14ac:dyDescent="0.25">
      <c r="C3" t="s">
        <v>78</v>
      </c>
      <c r="F3" t="s">
        <v>94</v>
      </c>
      <c r="K3" t="s">
        <v>106</v>
      </c>
    </row>
    <row r="4" spans="1:11" x14ac:dyDescent="0.25">
      <c r="F4" t="s">
        <v>95</v>
      </c>
      <c r="K4" t="s">
        <v>124</v>
      </c>
    </row>
    <row r="5" spans="1:11" x14ac:dyDescent="0.25">
      <c r="F5" t="s">
        <v>96</v>
      </c>
    </row>
    <row r="6" spans="1:11" x14ac:dyDescent="0.25">
      <c r="F6" t="s">
        <v>99</v>
      </c>
    </row>
    <row r="7" spans="1:11" x14ac:dyDescent="0.25">
      <c r="F7" t="s">
        <v>98</v>
      </c>
    </row>
    <row r="8" spans="1:11" x14ac:dyDescent="0.25">
      <c r="F8" t="s">
        <v>130</v>
      </c>
    </row>
    <row r="11" spans="1:11" x14ac:dyDescent="0.25">
      <c r="K11" t="s">
        <v>379</v>
      </c>
    </row>
    <row r="12" spans="1:11" x14ac:dyDescent="0.25">
      <c r="B12" t="s">
        <v>196</v>
      </c>
      <c r="K12" t="s">
        <v>380</v>
      </c>
    </row>
    <row r="13" spans="1:11" x14ac:dyDescent="0.25">
      <c r="B13" t="s">
        <v>197</v>
      </c>
      <c r="K13" t="s">
        <v>381</v>
      </c>
    </row>
    <row r="14" spans="1:11" x14ac:dyDescent="0.25">
      <c r="B14" t="s">
        <v>198</v>
      </c>
    </row>
  </sheetData>
  <customSheetViews>
    <customSheetView guid="{8F3357F8-331C-48B4-BC4B-B2C3BDCED09C}">
      <selection activeCell="E22" sqref="E22"/>
      <pageMargins left="0.7" right="0.7" top="0.75" bottom="0.75" header="0.3" footer="0.3"/>
    </customSheetView>
    <customSheetView guid="{D31424B4-51D9-40E4-8BCE-258C6C0EFC97}">
      <selection activeCell="E22" sqref="E22"/>
      <pageMargins left="0.7" right="0.7" top="0.75" bottom="0.75" header="0.3" footer="0.3"/>
    </customSheetView>
    <customSheetView guid="{00673DE8-47DD-4BD6-B64F-2182B242ABE0}">
      <selection activeCell="E22" sqref="E22"/>
      <pageMargins left="0.7" right="0.7" top="0.75" bottom="0.75" header="0.3" footer="0.3"/>
    </customSheetView>
    <customSheetView guid="{2D2DBE93-9DD1-4706-AB7C-3E2998160056}">
      <selection activeCell="E22" sqref="E2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FORMULAIRE RESIDENCE LABO</vt:lpstr>
      <vt:lpstr>MATRICE BUDGET PREVISIONNEL</vt:lpstr>
      <vt:lpstr>BILAN RESIDENCE LABO</vt:lpstr>
      <vt:lpstr>Outil de chiffrage</vt:lpstr>
      <vt:lpstr>montants ref 2026</vt:lpstr>
      <vt:lpstr>Suivi AAP</vt:lpstr>
      <vt:lpstr>(Données)</vt:lpstr>
      <vt:lpstr>'MATRICE BUDGET PREVISIONNEL'!recettes</vt:lpstr>
      <vt:lpstr>Validation</vt:lpstr>
      <vt:lpstr>'MATRICE BUDGET PREVISIONNEL'!Zone_d_impression</vt:lpstr>
    </vt:vector>
  </TitlesOfParts>
  <Company>Mairie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Drouet, Théa</dc:creator>
  <cp:lastModifiedBy>Mateos, Héloise</cp:lastModifiedBy>
  <dcterms:created xsi:type="dcterms:W3CDTF">2024-06-11T10:56:31Z</dcterms:created>
  <dcterms:modified xsi:type="dcterms:W3CDTF">2025-07-04T14:09:19Z</dcterms:modified>
</cp:coreProperties>
</file>