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PECTACLE\COMMUN\6- AIDES AUX PROJETS\2025\Document Paris.fr\Soutien à la Diffusion\"/>
    </mc:Choice>
  </mc:AlternateContent>
  <workbookProtection workbookAlgorithmName="SHA-512" workbookHashValue="4mO5X5NcMnYrpE9viJH2dyiLVF5Ihsv18ZAwSSJt0Xve2HSvzf5/P+Xqz/psXg3SGxf+rP25STfstx3c8TzshQ==" workbookSaltValue="vuisto+2TmsFeZ+R3NLVlg==" workbookSpinCount="100000" lockStructure="1"/>
  <bookViews>
    <workbookView xWindow="0" yWindow="0" windowWidth="23730" windowHeight="12290"/>
  </bookViews>
  <sheets>
    <sheet name="Matrice Budgétaire" sheetId="3" r:id="rId1"/>
    <sheet name="Outil de chiffrage" sheetId="1" state="hidden" r:id="rId2"/>
    <sheet name="montants ref 2023" sheetId="4" state="hidden" r:id="rId3"/>
  </sheets>
  <definedNames>
    <definedName name="recettes">'Matrice Budgétaire'!$H$12:$K$62</definedName>
    <definedName name="_xlnm.Print_Area" localSheetId="0">'Matrice Budgétaire'!$B$2:$K$74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6" i="1"/>
  <c r="E30" i="1"/>
  <c r="E19" i="1"/>
  <c r="Q19" i="1" l="1"/>
  <c r="E61" i="1"/>
  <c r="E50" i="1"/>
  <c r="Q20" i="1" l="1"/>
  <c r="E52" i="1" l="1"/>
  <c r="E53" i="1"/>
  <c r="E54" i="1"/>
  <c r="E55" i="1"/>
  <c r="E56" i="1"/>
  <c r="E57" i="1"/>
  <c r="E51" i="1"/>
  <c r="C48" i="1"/>
  <c r="C49" i="1"/>
  <c r="E48" i="1"/>
  <c r="E49" i="1"/>
  <c r="C58" i="1"/>
  <c r="C59" i="1"/>
  <c r="C60" i="1"/>
  <c r="I6" i="1"/>
  <c r="E10" i="1"/>
  <c r="I10" i="1"/>
  <c r="G10" i="1"/>
  <c r="E7" i="1"/>
  <c r="I7" i="1"/>
  <c r="G7" i="1"/>
  <c r="E9" i="1"/>
  <c r="E8" i="1"/>
  <c r="I9" i="1"/>
  <c r="I8" i="1"/>
  <c r="G9" i="1"/>
  <c r="G8" i="1"/>
  <c r="E6" i="1"/>
  <c r="G6" i="1"/>
  <c r="P58" i="1"/>
  <c r="P52" i="1"/>
  <c r="P53" i="1"/>
  <c r="P54" i="1"/>
  <c r="P55" i="1"/>
  <c r="P56" i="1"/>
  <c r="P57" i="1"/>
  <c r="P51" i="1"/>
  <c r="Q6" i="1"/>
  <c r="Q7" i="1"/>
  <c r="Q8" i="1"/>
  <c r="Q9" i="1"/>
  <c r="Q5" i="1"/>
  <c r="P8" i="1"/>
  <c r="P9" i="1"/>
  <c r="P6" i="1"/>
  <c r="P7" i="1"/>
  <c r="P5" i="1"/>
  <c r="Q29" i="1"/>
  <c r="Q26" i="1"/>
  <c r="Q24" i="1"/>
  <c r="Q22" i="1"/>
  <c r="J24" i="3"/>
  <c r="J35" i="3"/>
  <c r="E21" i="1" l="1"/>
  <c r="E22" i="1"/>
  <c r="E23" i="1"/>
  <c r="E24" i="1"/>
  <c r="E25" i="1"/>
  <c r="E26" i="1"/>
  <c r="E20" i="1"/>
  <c r="C26" i="1"/>
  <c r="C21" i="1"/>
  <c r="C22" i="1"/>
  <c r="C23" i="1"/>
  <c r="C24" i="1"/>
  <c r="C25" i="1"/>
  <c r="C20" i="1"/>
  <c r="E13" i="1"/>
  <c r="E14" i="1"/>
  <c r="E15" i="1"/>
  <c r="E16" i="1"/>
  <c r="E12" i="1"/>
  <c r="C13" i="1"/>
  <c r="C14" i="1"/>
  <c r="C15" i="1"/>
  <c r="C16" i="1"/>
  <c r="C12" i="1"/>
  <c r="E5" i="1"/>
  <c r="I5" i="1"/>
  <c r="G5" i="1"/>
  <c r="K5" i="1" l="1"/>
  <c r="O6" i="1"/>
  <c r="O7" i="1"/>
  <c r="O8" i="1"/>
  <c r="O9" i="1"/>
  <c r="O5" i="1"/>
  <c r="O18" i="1"/>
  <c r="O17" i="1"/>
  <c r="O14" i="1"/>
  <c r="O47" i="1" s="1"/>
  <c r="O13" i="1"/>
  <c r="O44" i="1" s="1"/>
  <c r="O12" i="1"/>
  <c r="O43" i="1" s="1"/>
  <c r="J12" i="3"/>
  <c r="L12" i="3"/>
  <c r="L18" i="3"/>
  <c r="J19" i="3"/>
  <c r="J18" i="3" s="1"/>
  <c r="E22" i="3"/>
  <c r="E41" i="3" s="1"/>
  <c r="F22" i="3"/>
  <c r="F41" i="3" s="1"/>
  <c r="L24" i="3"/>
  <c r="E32" i="3"/>
  <c r="E42" i="3" s="1"/>
  <c r="F32" i="3"/>
  <c r="F42" i="3" s="1"/>
  <c r="L35" i="3"/>
  <c r="E40" i="3"/>
  <c r="C67" i="3" s="1"/>
  <c r="F40" i="3"/>
  <c r="D67" i="3" s="1"/>
  <c r="J43" i="3"/>
  <c r="L43" i="3"/>
  <c r="J48" i="3"/>
  <c r="L48" i="3"/>
  <c r="E49" i="3"/>
  <c r="F49" i="3"/>
  <c r="E57" i="3"/>
  <c r="F57" i="3"/>
  <c r="E62" i="3"/>
  <c r="F62" i="3"/>
  <c r="J62" i="3"/>
  <c r="L62" i="3"/>
  <c r="C65" i="3"/>
  <c r="D65" i="3"/>
  <c r="C66" i="3"/>
  <c r="D66" i="3"/>
  <c r="K68" i="3"/>
  <c r="R12" i="1" l="1"/>
  <c r="Q30" i="1"/>
  <c r="Q59" i="1" s="1"/>
  <c r="F43" i="3"/>
  <c r="L58" i="3"/>
  <c r="K65" i="3" s="1"/>
  <c r="E43" i="3"/>
  <c r="E58" i="3" s="1"/>
  <c r="C71" i="3" s="1"/>
  <c r="J58" i="3"/>
  <c r="J66" i="3" s="1"/>
  <c r="O59" i="1"/>
  <c r="Q58" i="1"/>
  <c r="O58" i="1"/>
  <c r="Q57" i="1"/>
  <c r="O57" i="1"/>
  <c r="C57" i="1"/>
  <c r="Q56" i="1"/>
  <c r="O56" i="1"/>
  <c r="C56" i="1"/>
  <c r="Q55" i="1"/>
  <c r="O55" i="1"/>
  <c r="C55" i="1"/>
  <c r="Q54" i="1"/>
  <c r="O54" i="1"/>
  <c r="C54" i="1"/>
  <c r="Q53" i="1"/>
  <c r="O53" i="1"/>
  <c r="C53" i="1"/>
  <c r="Q52" i="1"/>
  <c r="O52" i="1"/>
  <c r="C52" i="1"/>
  <c r="Q51" i="1"/>
  <c r="O51" i="1"/>
  <c r="C51" i="1"/>
  <c r="O49" i="1"/>
  <c r="O48" i="1"/>
  <c r="G44" i="1" s="1"/>
  <c r="E47" i="1"/>
  <c r="C47" i="1"/>
  <c r="E46" i="1"/>
  <c r="C46" i="1"/>
  <c r="E45" i="1"/>
  <c r="C45" i="1"/>
  <c r="E44" i="1"/>
  <c r="C44" i="1"/>
  <c r="E43" i="1"/>
  <c r="C43" i="1"/>
  <c r="E42" i="1"/>
  <c r="E62" i="1" s="1"/>
  <c r="E63" i="1" s="1"/>
  <c r="Q41" i="1"/>
  <c r="P41" i="1"/>
  <c r="O41" i="1"/>
  <c r="J41" i="1"/>
  <c r="I41" i="1"/>
  <c r="H41" i="1"/>
  <c r="G41" i="1"/>
  <c r="Q40" i="1"/>
  <c r="P40" i="1"/>
  <c r="O40" i="1"/>
  <c r="J40" i="1"/>
  <c r="I40" i="1"/>
  <c r="H40" i="1"/>
  <c r="G40" i="1"/>
  <c r="Q39" i="1"/>
  <c r="P39" i="1"/>
  <c r="O39" i="1"/>
  <c r="J39" i="1"/>
  <c r="I39" i="1"/>
  <c r="H39" i="1"/>
  <c r="G39" i="1"/>
  <c r="Q38" i="1"/>
  <c r="P38" i="1"/>
  <c r="O38" i="1"/>
  <c r="J38" i="1"/>
  <c r="I38" i="1"/>
  <c r="H38" i="1"/>
  <c r="G38" i="1"/>
  <c r="Q37" i="1"/>
  <c r="P37" i="1"/>
  <c r="O37" i="1"/>
  <c r="I37" i="1"/>
  <c r="H37" i="1"/>
  <c r="G37" i="1"/>
  <c r="Q36" i="1"/>
  <c r="P36" i="1"/>
  <c r="O36" i="1"/>
  <c r="I36" i="1"/>
  <c r="H36" i="1"/>
  <c r="G36" i="1"/>
  <c r="G13" i="1"/>
  <c r="Q11" i="1"/>
  <c r="E11" i="1"/>
  <c r="K10" i="1"/>
  <c r="K9" i="1"/>
  <c r="K8" i="1"/>
  <c r="K7" i="1"/>
  <c r="K6" i="1"/>
  <c r="Q60" i="1" l="1"/>
  <c r="Q31" i="1"/>
  <c r="K66" i="3"/>
  <c r="K69" i="3"/>
  <c r="C69" i="3"/>
  <c r="K67" i="3"/>
  <c r="C70" i="3"/>
  <c r="F58" i="3"/>
  <c r="D69" i="3" s="1"/>
  <c r="R43" i="1"/>
  <c r="Q43" i="1" s="1"/>
  <c r="Q50" i="1" s="1"/>
  <c r="E31" i="1"/>
  <c r="Q42" i="1"/>
  <c r="J67" i="3"/>
  <c r="J68" i="3"/>
  <c r="J65" i="3"/>
  <c r="J69" i="3"/>
  <c r="E64" i="1" l="1"/>
  <c r="Q61" i="1"/>
  <c r="D70" i="3"/>
  <c r="D71" i="3"/>
  <c r="G31" i="1"/>
  <c r="Q62" i="1" l="1"/>
</calcChain>
</file>

<file path=xl/sharedStrings.xml><?xml version="1.0" encoding="utf-8"?>
<sst xmlns="http://schemas.openxmlformats.org/spreadsheetml/2006/main" count="294" uniqueCount="178">
  <si>
    <t>BUDGET PROPOSE PAR LA COMPAGNIE (recopier les montants et ce à quoi ils renvoient)</t>
  </si>
  <si>
    <t>A ? AD ? EA ?</t>
  </si>
  <si>
    <t>CHARGES</t>
  </si>
  <si>
    <t>NB</t>
  </si>
  <si>
    <t>CACHETS ? SERVICES ? JOURS ? FORFAIT ?</t>
  </si>
  <si>
    <t>PRODUITS</t>
  </si>
  <si>
    <t>Masse salariale brut chargée</t>
  </si>
  <si>
    <t>Rpt</t>
  </si>
  <si>
    <t>Artistique</t>
  </si>
  <si>
    <t>personnes</t>
  </si>
  <si>
    <t>Apports propres</t>
  </si>
  <si>
    <t>Technique</t>
  </si>
  <si>
    <t>Admin</t>
  </si>
  <si>
    <t>Rpz</t>
  </si>
  <si>
    <t>Arrondir si besoin le montant de la billetterie</t>
  </si>
  <si>
    <t>Sous-Total 1</t>
  </si>
  <si>
    <t>Achats</t>
  </si>
  <si>
    <t>Coût plateau</t>
  </si>
  <si>
    <t>Billetterie
 (ou minimum garanti)</t>
  </si>
  <si>
    <t>% remplissage</t>
  </si>
  <si>
    <t>places</t>
  </si>
  <si>
    <t>€ en moyenne</t>
  </si>
  <si>
    <t>représentations</t>
  </si>
  <si>
    <t>% recette</t>
  </si>
  <si>
    <t>Sous-Total 2</t>
  </si>
  <si>
    <t>Commentaires</t>
  </si>
  <si>
    <t>Services extérieures et prestations</t>
  </si>
  <si>
    <t>Autres soutiens</t>
  </si>
  <si>
    <t>Ville de Paris</t>
  </si>
  <si>
    <t>Sous-Total 3</t>
  </si>
  <si>
    <t>Différence charges/produits</t>
  </si>
  <si>
    <t>TOTAL</t>
  </si>
  <si>
    <t>BUDGET REVU PAR LE BS (les données sont copiées du tableau précédent, on peut ensuite les ajuster selon nos estimations)</t>
  </si>
  <si>
    <t>Modifier les salaires ici</t>
  </si>
  <si>
    <t>2 services</t>
  </si>
  <si>
    <t>Billetterie</t>
  </si>
  <si>
    <t>PROPOSITION</t>
  </si>
  <si>
    <t>TOTAL 1</t>
  </si>
  <si>
    <t>BESOIN</t>
  </si>
  <si>
    <t>Admin + com (19%)</t>
  </si>
  <si>
    <t>TOTAL 2</t>
  </si>
  <si>
    <t>part achats dans le BP TOT1</t>
  </si>
  <si>
    <t>part presta &amp; S.E dans BP TOT1</t>
  </si>
  <si>
    <t>part autres soutiens privés et sources de fin.</t>
  </si>
  <si>
    <t>part MS dans le BP TOT1</t>
  </si>
  <si>
    <t>part de la demande de la subv. de Paris dans BP TOT1</t>
  </si>
  <si>
    <t>part des sub et orga. privés de soutien à la création et diffusion. dans BP TOT1</t>
  </si>
  <si>
    <t>MS admin.</t>
  </si>
  <si>
    <t>part de la billetterie ou coproduction dans BP TOT1</t>
  </si>
  <si>
    <t>MS technique</t>
  </si>
  <si>
    <t>part des apports propres dans BP TOT1</t>
  </si>
  <si>
    <t>MS artistique</t>
  </si>
  <si>
    <t>Réalisé</t>
  </si>
  <si>
    <t>Prévisionnel</t>
  </si>
  <si>
    <t>total 2</t>
  </si>
  <si>
    <t>préciser :</t>
  </si>
  <si>
    <t>préciser</t>
  </si>
  <si>
    <t>valorisations</t>
  </si>
  <si>
    <t>total 1</t>
  </si>
  <si>
    <t>TOTAL SERVICES ET PRESTATIONS EXTERIEURES</t>
  </si>
  <si>
    <t>Services extérieurs et prestations</t>
  </si>
  <si>
    <t xml:space="preserve">préciser : </t>
  </si>
  <si>
    <t>TOTAL ACHAT</t>
  </si>
  <si>
    <t>acquis (A)/ en attente (EA) /à déposer (AD)</t>
  </si>
  <si>
    <t>Autres sources de financement</t>
  </si>
  <si>
    <t>Autres (préciser) :</t>
  </si>
  <si>
    <t>Crowdfounding</t>
  </si>
  <si>
    <t>Fondations (préciser) :</t>
  </si>
  <si>
    <t>Achats (consommables)</t>
  </si>
  <si>
    <t>Soutiens privés</t>
  </si>
  <si>
    <t>TOTAL MASSE SALARIALE</t>
  </si>
  <si>
    <t>total masse salariale représentations</t>
  </si>
  <si>
    <t>ARTCENA</t>
  </si>
  <si>
    <t>total masse salariale répétitions</t>
  </si>
  <si>
    <t>Jeune Théâtre National (JTN)</t>
  </si>
  <si>
    <t>TOTAL ADMINISTRATION</t>
  </si>
  <si>
    <t>ONDA</t>
  </si>
  <si>
    <t>Total rémunérations (brut chargé)</t>
  </si>
  <si>
    <t>SACD</t>
  </si>
  <si>
    <t>Nombre de jours cumulés ou nombre de forfaits</t>
  </si>
  <si>
    <t>ADAMI</t>
  </si>
  <si>
    <t>Nombre de personnes</t>
  </si>
  <si>
    <t>Représentations</t>
  </si>
  <si>
    <t>SPEDIDAM</t>
  </si>
  <si>
    <t>Total des rémunérations (brut chargé)</t>
  </si>
  <si>
    <t>Organismes privés de soutien à la création et à la diffusion</t>
  </si>
  <si>
    <r>
      <t xml:space="preserve">Répétitions </t>
    </r>
    <r>
      <rPr>
        <b/>
        <sz val="11"/>
        <color rgb="FFFF0000"/>
        <rFont val="Calibri"/>
        <family val="2"/>
        <scheme val="minor"/>
      </rPr>
      <t>(dans la limite de 3 jours)</t>
    </r>
  </si>
  <si>
    <t>ADMINISTRATION</t>
  </si>
  <si>
    <t>TOTAL REPRESENTATIONS</t>
  </si>
  <si>
    <t>Autres collectivités (préciser) :</t>
  </si>
  <si>
    <t>Région (préciser) :</t>
  </si>
  <si>
    <t>Nombre de jours cumulés ou cachets</t>
  </si>
  <si>
    <t>Nombre de technicien·ne·s</t>
  </si>
  <si>
    <t>Institut Français ou autres établissements publics</t>
  </si>
  <si>
    <t>TECHNIQUE</t>
  </si>
  <si>
    <t>Etat (préciser) :</t>
  </si>
  <si>
    <t>Etat (préciser ) :</t>
  </si>
  <si>
    <t>dont artistes au plateau</t>
  </si>
  <si>
    <t>Subventions publiques fléchées sur le projet ou montant de coproduction</t>
  </si>
  <si>
    <t xml:space="preserve">Nombre d'artistes </t>
  </si>
  <si>
    <t>% de répartition et/ou montant du min. garanti</t>
  </si>
  <si>
    <t>ARTISTIQUE</t>
  </si>
  <si>
    <t xml:space="preserve"> nombre de représentations</t>
  </si>
  <si>
    <t>TOTAL REPETITIONS</t>
  </si>
  <si>
    <t xml:space="preserve">prix moyen en € </t>
  </si>
  <si>
    <t xml:space="preserve">jauge - nb de places  </t>
  </si>
  <si>
    <t>dont montage et démontage</t>
  </si>
  <si>
    <t xml:space="preserve">% de remplissage </t>
  </si>
  <si>
    <t>Nombre de jours ou services de répétition</t>
  </si>
  <si>
    <t>Billetterie revenant à la compagnie ou coproduction : pour le prévisionnel : compléter le calcul de la manière suivante</t>
  </si>
  <si>
    <t>Quote part subventions (préciser):</t>
  </si>
  <si>
    <t>Nombre de jours cumulés ou services de répétition</t>
  </si>
  <si>
    <t>Autres apports de la compagnie (préciser)</t>
  </si>
  <si>
    <t>Apports de la compagnie (réserves)</t>
  </si>
  <si>
    <t>AD</t>
  </si>
  <si>
    <t>EA</t>
  </si>
  <si>
    <t>A</t>
  </si>
  <si>
    <r>
      <t xml:space="preserve">Répétitions </t>
    </r>
    <r>
      <rPr>
        <b/>
        <u/>
        <sz val="11"/>
        <color rgb="FFFF0000"/>
        <rFont val="Calibri"/>
        <family val="2"/>
        <scheme val="minor"/>
      </rPr>
      <t>(dans la limite de 3 jours)</t>
    </r>
  </si>
  <si>
    <t>Masse salariale
en brut chargé</t>
  </si>
  <si>
    <t>REALISES</t>
  </si>
  <si>
    <t>PREVISIONNELS</t>
  </si>
  <si>
    <t xml:space="preserve">PRODUITS </t>
  </si>
  <si>
    <t>REALISEES</t>
  </si>
  <si>
    <t>PREVISIONNELLES</t>
  </si>
  <si>
    <t>Pour calculer la masse salariale, veuillez vous reporter aux grilles de rémunérations (convention collective).
Les colonnes correspondant aux charges et produits réalisés ne sont à remplir uniquement dans le cas d'un soutien de la Ville de Paris.</t>
  </si>
  <si>
    <t>Age de la compagnie :</t>
  </si>
  <si>
    <t>Nombre de productions :</t>
  </si>
  <si>
    <t>Emergence</t>
  </si>
  <si>
    <t>Nombre de représentations parisiennes cumulées :</t>
  </si>
  <si>
    <t>Nom(s) du/des partenaire(s) :</t>
  </si>
  <si>
    <t>Nom du projet diffusé :</t>
  </si>
  <si>
    <t xml:space="preserve">Compagnie conventionnée (O/N) : </t>
  </si>
  <si>
    <t xml:space="preserve">Nom de la compagnie : </t>
  </si>
  <si>
    <t>Budget réalisé édité au :</t>
  </si>
  <si>
    <t>Conventionnement</t>
  </si>
  <si>
    <t xml:space="preserve">Budget prévisionnel édité au : </t>
  </si>
  <si>
    <t>Encart à remplir dans le cas d'un soutien de la Ville de Paris</t>
  </si>
  <si>
    <t xml:space="preserve">Etat (préciser DRAC, DGCA, CGET...) : </t>
  </si>
  <si>
    <t xml:space="preserve">Subventions Publiques ou montants de copro </t>
  </si>
  <si>
    <t>Organismes privés</t>
  </si>
  <si>
    <t xml:space="preserve">Préciser : </t>
  </si>
  <si>
    <t>Admin et com : ils doivent être supprimés du tableau vert pour ensuite être calculés automatiquement (E63) sur la base de 19% du budget global. En revanche, si le montant des frais d'admin et de com sont inférieurs aux 19%, reprendre sur cette ligne 63 le cumul du budget initial en com et admin.</t>
  </si>
  <si>
    <t>proposition BS (brut chargé arrondi)</t>
  </si>
  <si>
    <t>augmentation de 20€ (un peu au-dessus des nouveaux tarifs).</t>
  </si>
  <si>
    <t>répétitions/créations</t>
  </si>
  <si>
    <t>proposition BS SI mensualisation</t>
  </si>
  <si>
    <t>actions culturelles</t>
  </si>
  <si>
    <t>Résidence (AAP résidence)</t>
  </si>
  <si>
    <t>cachet/jour</t>
  </si>
  <si>
    <t>une ou égale à 2</t>
  </si>
  <si>
    <t>conv : 237€</t>
  </si>
  <si>
    <t>130€ / jour de résidence ou de représentation (y compris quand 2 rpz dans la journée)</t>
  </si>
  <si>
    <t>conv : si CDI ou CDD+4mois = 3229€/mois, soit 106€/j</t>
  </si>
  <si>
    <t>tarif journalier (comprend la préparation, la réalisation et le bilan)</t>
  </si>
  <si>
    <t>répétition lors de la diffusion (APP diffusion)</t>
  </si>
  <si>
    <t>service</t>
  </si>
  <si>
    <t>plus de 2</t>
  </si>
  <si>
    <t>conv : 206€</t>
  </si>
  <si>
    <t>DRAC recommande 34€40/h (brut non chargé) = 53€:h brut chargé</t>
  </si>
  <si>
    <t>* convention : un service brut chargé = 58,42x1,55 = 90,50€, donc une journée (2 services) = 181€</t>
  </si>
  <si>
    <t>refaire avec 1,57</t>
  </si>
  <si>
    <t>* brut chargé = xxx€ x 1,55</t>
  </si>
  <si>
    <t>Résidence</t>
  </si>
  <si>
    <t>jour</t>
  </si>
  <si>
    <t>conv : 250€</t>
  </si>
  <si>
    <t>répétition diffusion</t>
  </si>
  <si>
    <t>conv : 218€</t>
  </si>
  <si>
    <t>* convention : un service brut chargé = 58,42x1,64= 96€, donc une journée (2 services) = 192€</t>
  </si>
  <si>
    <t>refaire avec 1,65</t>
  </si>
  <si>
    <t>* brut chargé = xxx€ x1,64</t>
  </si>
  <si>
    <t>POUR TOUT LE MONDE</t>
  </si>
  <si>
    <t>convention</t>
  </si>
  <si>
    <t>proposition BS</t>
  </si>
  <si>
    <t>repas principal</t>
  </si>
  <si>
    <t>au lieu de 18 précédemment</t>
  </si>
  <si>
    <t>chambre + petit dej</t>
  </si>
  <si>
    <t>CHARGES COMMUNICATION ET ADMINISTRATION/DIFFUSION/PRODUCTION</t>
  </si>
  <si>
    <t>19% du BP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</si>
</sst>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\ &quot;€&quot;"/>
    <numFmt numFmtId="166" formatCode="#,##0.00\ &quot;€&quot;"/>
    <numFmt numFmtId="167" formatCode="0.0"/>
    <numFmt numFmtId="168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ahnschrift Condensed"/>
      <family val="2"/>
    </font>
    <font>
      <sz val="11"/>
      <color theme="1"/>
      <name val="Bahnschrift Condensed"/>
      <family val="2"/>
    </font>
    <font>
      <b/>
      <sz val="11"/>
      <color theme="0"/>
      <name val="Bahnschrift Condensed"/>
      <family val="2"/>
    </font>
    <font>
      <sz val="11"/>
      <color theme="0"/>
      <name val="Bahnschrift Condensed"/>
      <family val="2"/>
    </font>
    <font>
      <sz val="11"/>
      <color rgb="FFFF0000"/>
      <name val="Bahnschrift Condensed"/>
      <family val="2"/>
    </font>
    <font>
      <sz val="11"/>
      <name val="Bahnschrift Condensed"/>
      <family val="2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Bahnschrift Condensed"/>
      <family val="2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1" tint="4.9989318521683403E-2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1" tint="4.9989318521683403E-2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1" tint="4.9989318521683403E-2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theme="1" tint="4.9989318521683403E-2"/>
      </top>
      <bottom style="medium">
        <color indexed="64"/>
      </bottom>
      <diagonal/>
    </border>
    <border>
      <left style="medium">
        <color indexed="64"/>
      </left>
      <right/>
      <top style="double">
        <color theme="1" tint="4.9989318521683403E-2"/>
      </top>
      <bottom style="medium">
        <color indexed="64"/>
      </bottom>
      <diagonal/>
    </border>
    <border>
      <left/>
      <right style="medium">
        <color indexed="64"/>
      </right>
      <top style="double">
        <color theme="1" tint="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4">
    <xf numFmtId="0" fontId="0" fillId="0" borderId="0" xfId="0"/>
    <xf numFmtId="0" fontId="4" fillId="0" borderId="0" xfId="0" applyFo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164" fontId="4" fillId="0" borderId="4" xfId="0" applyNumberFormat="1" applyFont="1" applyBorder="1"/>
    <xf numFmtId="0" fontId="4" fillId="4" borderId="4" xfId="0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5" borderId="4" xfId="0" applyFont="1" applyFill="1" applyBorder="1" applyAlignment="1">
      <alignment horizontal="center"/>
    </xf>
    <xf numFmtId="164" fontId="4" fillId="5" borderId="4" xfId="0" applyNumberFormat="1" applyFont="1" applyFill="1" applyBorder="1" applyAlignment="1">
      <alignment horizontal="center"/>
    </xf>
    <xf numFmtId="44" fontId="4" fillId="5" borderId="4" xfId="1" applyFont="1" applyFill="1" applyBorder="1" applyAlignment="1">
      <alignment horizontal="center"/>
    </xf>
    <xf numFmtId="164" fontId="4" fillId="2" borderId="4" xfId="0" applyNumberFormat="1" applyFont="1" applyFill="1" applyBorder="1"/>
    <xf numFmtId="0" fontId="4" fillId="6" borderId="4" xfId="0" applyFont="1" applyFill="1" applyBorder="1"/>
    <xf numFmtId="164" fontId="6" fillId="7" borderId="4" xfId="0" applyNumberFormat="1" applyFont="1" applyFill="1" applyBorder="1"/>
    <xf numFmtId="164" fontId="7" fillId="4" borderId="4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164" fontId="5" fillId="8" borderId="4" xfId="0" applyNumberFormat="1" applyFont="1" applyFill="1" applyBorder="1"/>
    <xf numFmtId="0" fontId="4" fillId="9" borderId="16" xfId="0" applyFont="1" applyFill="1" applyBorder="1" applyAlignment="1">
      <alignment horizontal="center" vertical="center" wrapText="1"/>
    </xf>
    <xf numFmtId="164" fontId="8" fillId="9" borderId="19" xfId="0" applyNumberFormat="1" applyFont="1" applyFill="1" applyBorder="1"/>
    <xf numFmtId="2" fontId="0" fillId="0" borderId="0" xfId="0" applyNumberFormat="1" applyAlignment="1">
      <alignment vertical="center" wrapText="1"/>
    </xf>
    <xf numFmtId="2" fontId="0" fillId="10" borderId="0" xfId="0" applyNumberFormat="1" applyFill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1" fontId="0" fillId="0" borderId="0" xfId="0" applyNumberFormat="1" applyAlignment="1">
      <alignment vertical="center" wrapText="1"/>
    </xf>
    <xf numFmtId="1" fontId="0" fillId="10" borderId="0" xfId="0" applyNumberFormat="1" applyFill="1" applyBorder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2" fontId="0" fillId="0" borderId="0" xfId="0" applyNumberFormat="1" applyAlignment="1">
      <alignment horizontal="left" vertical="center" wrapText="1"/>
    </xf>
    <xf numFmtId="2" fontId="0" fillId="10" borderId="0" xfId="0" applyNumberFormat="1" applyFill="1" applyBorder="1" applyAlignment="1">
      <alignment vertical="center" wrapText="1"/>
    </xf>
    <xf numFmtId="2" fontId="0" fillId="10" borderId="0" xfId="0" applyNumberFormat="1" applyFill="1" applyBorder="1" applyAlignment="1">
      <alignment horizontal="left" vertical="center" wrapText="1"/>
    </xf>
    <xf numFmtId="2" fontId="9" fillId="10" borderId="0" xfId="0" applyNumberFormat="1" applyFont="1" applyFill="1" applyAlignment="1">
      <alignment vertical="center" wrapText="1"/>
    </xf>
    <xf numFmtId="1" fontId="0" fillId="10" borderId="0" xfId="0" applyNumberFormat="1" applyFill="1" applyAlignment="1">
      <alignment vertical="center" wrapText="1"/>
    </xf>
    <xf numFmtId="2" fontId="10" fillId="10" borderId="0" xfId="0" applyNumberFormat="1" applyFont="1" applyFill="1" applyBorder="1" applyAlignment="1">
      <alignment horizontal="left" vertical="center" wrapText="1"/>
    </xf>
    <xf numFmtId="2" fontId="0" fillId="10" borderId="0" xfId="0" applyNumberFormat="1" applyFill="1" applyBorder="1" applyAlignment="1">
      <alignment horizontal="center" vertical="center" wrapText="1"/>
    </xf>
    <xf numFmtId="165" fontId="11" fillId="10" borderId="0" xfId="0" applyNumberFormat="1" applyFont="1" applyFill="1" applyBorder="1" applyAlignment="1">
      <alignment horizontal="center" vertical="center" wrapText="1"/>
    </xf>
    <xf numFmtId="165" fontId="10" fillId="10" borderId="0" xfId="0" applyNumberFormat="1" applyFont="1" applyFill="1" applyBorder="1" applyAlignment="1">
      <alignment horizontal="center" vertical="center" wrapText="1"/>
    </xf>
    <xf numFmtId="2" fontId="9" fillId="10" borderId="0" xfId="0" applyNumberFormat="1" applyFont="1" applyFill="1" applyBorder="1" applyAlignment="1">
      <alignment vertical="center" wrapText="1"/>
    </xf>
    <xf numFmtId="1" fontId="0" fillId="10" borderId="0" xfId="0" applyNumberFormat="1" applyFill="1" applyBorder="1" applyAlignment="1">
      <alignment vertical="center" wrapText="1"/>
    </xf>
    <xf numFmtId="9" fontId="0" fillId="10" borderId="0" xfId="0" applyNumberFormat="1" applyFill="1" applyBorder="1" applyAlignment="1">
      <alignment vertical="center" wrapText="1"/>
    </xf>
    <xf numFmtId="9" fontId="9" fillId="10" borderId="0" xfId="0" applyNumberFormat="1" applyFont="1" applyFill="1" applyBorder="1" applyAlignment="1">
      <alignment vertical="center" wrapText="1"/>
    </xf>
    <xf numFmtId="1" fontId="12" fillId="10" borderId="0" xfId="0" applyNumberFormat="1" applyFont="1" applyFill="1" applyBorder="1" applyAlignment="1">
      <alignment horizontal="center" vertical="center"/>
    </xf>
    <xf numFmtId="165" fontId="0" fillId="10" borderId="0" xfId="0" applyNumberFormat="1" applyFill="1" applyBorder="1" applyAlignment="1">
      <alignment horizontal="center" vertical="center" wrapText="1"/>
    </xf>
    <xf numFmtId="2" fontId="9" fillId="10" borderId="0" xfId="0" applyNumberFormat="1" applyFont="1" applyFill="1" applyBorder="1" applyAlignment="1">
      <alignment horizontal="center" vertical="center" wrapText="1"/>
    </xf>
    <xf numFmtId="1" fontId="0" fillId="10" borderId="0" xfId="0" applyNumberFormat="1" applyFont="1" applyFill="1" applyBorder="1" applyAlignment="1">
      <alignment horizontal="center" vertical="center" wrapText="1"/>
    </xf>
    <xf numFmtId="9" fontId="0" fillId="10" borderId="4" xfId="0" applyNumberFormat="1" applyFill="1" applyBorder="1" applyAlignment="1">
      <alignment horizontal="center" vertical="center" wrapText="1"/>
    </xf>
    <xf numFmtId="2" fontId="2" fillId="10" borderId="4" xfId="0" applyNumberFormat="1" applyFont="1" applyFill="1" applyBorder="1" applyAlignment="1">
      <alignment vertical="center" wrapText="1"/>
    </xf>
    <xf numFmtId="9" fontId="0" fillId="0" borderId="4" xfId="0" applyNumberFormat="1" applyFont="1" applyBorder="1" applyAlignment="1">
      <alignment vertical="center" wrapText="1"/>
    </xf>
    <xf numFmtId="9" fontId="0" fillId="0" borderId="4" xfId="0" applyNumberFormat="1" applyBorder="1" applyAlignment="1">
      <alignment vertical="center" wrapText="1"/>
    </xf>
    <xf numFmtId="9" fontId="0" fillId="10" borderId="4" xfId="0" applyNumberFormat="1" applyFont="1" applyFill="1" applyBorder="1" applyAlignment="1">
      <alignment horizontal="center" vertical="center" wrapText="1"/>
    </xf>
    <xf numFmtId="2" fontId="0" fillId="10" borderId="0" xfId="0" applyNumberFormat="1" applyFill="1" applyAlignment="1">
      <alignment horizontal="left" vertical="center" wrapText="1"/>
    </xf>
    <xf numFmtId="165" fontId="0" fillId="10" borderId="4" xfId="0" applyNumberFormat="1" applyFill="1" applyBorder="1" applyAlignment="1" applyProtection="1">
      <alignment horizontal="center" vertical="center" wrapText="1"/>
    </xf>
    <xf numFmtId="2" fontId="2" fillId="10" borderId="4" xfId="0" applyNumberFormat="1" applyFont="1" applyFill="1" applyBorder="1" applyAlignment="1" applyProtection="1">
      <alignment vertical="center" wrapText="1"/>
    </xf>
    <xf numFmtId="2" fontId="2" fillId="10" borderId="5" xfId="0" applyNumberFormat="1" applyFont="1" applyFill="1" applyBorder="1" applyAlignment="1">
      <alignment horizontal="center" vertical="center" wrapText="1"/>
    </xf>
    <xf numFmtId="1" fontId="2" fillId="10" borderId="5" xfId="0" applyNumberFormat="1" applyFont="1" applyFill="1" applyBorder="1" applyAlignment="1">
      <alignment horizontal="center" vertical="center" wrapText="1"/>
    </xf>
    <xf numFmtId="2" fontId="2" fillId="10" borderId="4" xfId="0" applyNumberFormat="1" applyFont="1" applyFill="1" applyBorder="1" applyAlignment="1">
      <alignment horizontal="center" vertical="center" wrapText="1"/>
    </xf>
    <xf numFmtId="1" fontId="13" fillId="11" borderId="20" xfId="0" applyNumberFormat="1" applyFont="1" applyFill="1" applyBorder="1" applyAlignment="1">
      <alignment horizontal="right" vertical="center" wrapText="1"/>
    </xf>
    <xf numFmtId="1" fontId="14" fillId="10" borderId="0" xfId="0" applyNumberFormat="1" applyFont="1" applyFill="1" applyBorder="1" applyAlignment="1">
      <alignment horizontal="right" vertical="center" wrapText="1"/>
    </xf>
    <xf numFmtId="1" fontId="13" fillId="10" borderId="0" xfId="0" applyNumberFormat="1" applyFont="1" applyFill="1" applyBorder="1" applyAlignment="1">
      <alignment horizontal="right" vertical="center" wrapText="1"/>
    </xf>
    <xf numFmtId="2" fontId="0" fillId="12" borderId="24" xfId="0" applyNumberFormat="1" applyFill="1" applyBorder="1" applyAlignment="1">
      <alignment vertical="center" wrapText="1"/>
    </xf>
    <xf numFmtId="2" fontId="0" fillId="12" borderId="25" xfId="0" applyNumberFormat="1" applyFont="1" applyFill="1" applyBorder="1" applyAlignment="1">
      <alignment vertical="center" wrapText="1"/>
    </xf>
    <xf numFmtId="1" fontId="0" fillId="12" borderId="24" xfId="0" applyNumberFormat="1" applyFill="1" applyBorder="1" applyAlignment="1">
      <alignment vertical="center" wrapText="1"/>
    </xf>
    <xf numFmtId="1" fontId="0" fillId="12" borderId="24" xfId="0" applyNumberFormat="1" applyFill="1" applyBorder="1" applyAlignment="1">
      <alignment horizontal="right" vertical="center" wrapText="1"/>
    </xf>
    <xf numFmtId="2" fontId="0" fillId="12" borderId="9" xfId="0" applyNumberFormat="1" applyFill="1" applyBorder="1" applyAlignment="1">
      <alignment vertical="center" wrapText="1"/>
    </xf>
    <xf numFmtId="2" fontId="0" fillId="12" borderId="30" xfId="0" applyNumberFormat="1" applyFill="1" applyBorder="1" applyAlignment="1">
      <alignment vertical="center" wrapText="1"/>
    </xf>
    <xf numFmtId="2" fontId="0" fillId="12" borderId="31" xfId="0" applyNumberFormat="1" applyFont="1" applyFill="1" applyBorder="1" applyAlignment="1">
      <alignment vertical="center" wrapText="1"/>
    </xf>
    <xf numFmtId="1" fontId="0" fillId="12" borderId="30" xfId="0" applyNumberFormat="1" applyFill="1" applyBorder="1" applyAlignment="1">
      <alignment vertical="center" wrapText="1"/>
    </xf>
    <xf numFmtId="1" fontId="0" fillId="12" borderId="30" xfId="0" applyNumberFormat="1" applyFill="1" applyBorder="1" applyAlignment="1">
      <alignment horizontal="right" vertical="center" wrapText="1"/>
    </xf>
    <xf numFmtId="2" fontId="0" fillId="12" borderId="1" xfId="0" applyNumberFormat="1" applyFill="1" applyBorder="1" applyAlignment="1">
      <alignment vertical="center" wrapText="1"/>
    </xf>
    <xf numFmtId="2" fontId="0" fillId="12" borderId="35" xfId="0" applyNumberFormat="1" applyFill="1" applyBorder="1" applyAlignment="1">
      <alignment vertical="center" wrapText="1"/>
    </xf>
    <xf numFmtId="2" fontId="0" fillId="12" borderId="36" xfId="0" applyNumberFormat="1" applyFont="1" applyFill="1" applyBorder="1" applyAlignment="1">
      <alignment vertical="center" wrapText="1"/>
    </xf>
    <xf numFmtId="1" fontId="0" fillId="12" borderId="35" xfId="0" applyNumberFormat="1" applyFill="1" applyBorder="1" applyAlignment="1">
      <alignment vertical="center" wrapText="1"/>
    </xf>
    <xf numFmtId="1" fontId="0" fillId="12" borderId="35" xfId="0" applyNumberFormat="1" applyFill="1" applyBorder="1" applyAlignment="1">
      <alignment horizontal="right" vertical="center" wrapText="1"/>
    </xf>
    <xf numFmtId="2" fontId="0" fillId="12" borderId="13" xfId="0" applyNumberFormat="1" applyFill="1" applyBorder="1" applyAlignment="1">
      <alignment vertical="center" wrapText="1"/>
    </xf>
    <xf numFmtId="1" fontId="14" fillId="13" borderId="41" xfId="0" applyNumberFormat="1" applyFont="1" applyFill="1" applyBorder="1" applyAlignment="1">
      <alignment horizontal="right" vertical="center" wrapText="1"/>
    </xf>
    <xf numFmtId="1" fontId="13" fillId="11" borderId="42" xfId="0" applyNumberFormat="1" applyFont="1" applyFill="1" applyBorder="1" applyAlignment="1">
      <alignment horizontal="right" vertical="center" wrapText="1"/>
    </xf>
    <xf numFmtId="2" fontId="0" fillId="12" borderId="44" xfId="0" applyNumberFormat="1" applyFill="1" applyBorder="1" applyAlignment="1">
      <alignment vertical="center" wrapText="1"/>
    </xf>
    <xf numFmtId="2" fontId="9" fillId="12" borderId="27" xfId="0" applyNumberFormat="1" applyFont="1" applyFill="1" applyBorder="1" applyAlignment="1">
      <alignment vertical="center" wrapText="1"/>
    </xf>
    <xf numFmtId="1" fontId="0" fillId="12" borderId="45" xfId="0" applyNumberFormat="1" applyFill="1" applyBorder="1" applyAlignment="1">
      <alignment vertical="center" wrapText="1"/>
    </xf>
    <xf numFmtId="1" fontId="15" fillId="10" borderId="0" xfId="0" applyNumberFormat="1" applyFont="1" applyFill="1" applyBorder="1" applyAlignment="1">
      <alignment horizontal="right" vertical="center" wrapText="1"/>
    </xf>
    <xf numFmtId="1" fontId="15" fillId="11" borderId="24" xfId="0" applyNumberFormat="1" applyFont="1" applyFill="1" applyBorder="1" applyAlignment="1">
      <alignment horizontal="right" vertical="center" wrapText="1"/>
    </xf>
    <xf numFmtId="2" fontId="9" fillId="12" borderId="31" xfId="0" applyNumberFormat="1" applyFont="1" applyFill="1" applyBorder="1" applyAlignment="1">
      <alignment vertical="center" wrapText="1"/>
    </xf>
    <xf numFmtId="2" fontId="9" fillId="12" borderId="50" xfId="0" applyNumberFormat="1" applyFont="1" applyFill="1" applyBorder="1" applyAlignment="1">
      <alignment vertical="center" wrapText="1"/>
    </xf>
    <xf numFmtId="1" fontId="15" fillId="11" borderId="30" xfId="0" applyNumberFormat="1" applyFont="1" applyFill="1" applyBorder="1" applyAlignment="1">
      <alignment horizontal="right" vertical="center" wrapText="1"/>
    </xf>
    <xf numFmtId="1" fontId="2" fillId="13" borderId="30" xfId="0" applyNumberFormat="1" applyFont="1" applyFill="1" applyBorder="1" applyAlignment="1">
      <alignment horizontal="right" vertical="center" wrapText="1"/>
    </xf>
    <xf numFmtId="2" fontId="14" fillId="13" borderId="31" xfId="0" applyNumberFormat="1" applyFont="1" applyFill="1" applyBorder="1" applyAlignment="1">
      <alignment horizontal="center" vertical="center" wrapText="1"/>
    </xf>
    <xf numFmtId="1" fontId="2" fillId="13" borderId="30" xfId="0" applyNumberFormat="1" applyFont="1" applyFill="1" applyBorder="1" applyAlignment="1">
      <alignment vertical="center" wrapText="1"/>
    </xf>
    <xf numFmtId="2" fontId="0" fillId="12" borderId="30" xfId="0" applyNumberFormat="1" applyFill="1" applyBorder="1" applyAlignment="1">
      <alignment horizontal="center" vertical="center" wrapText="1"/>
    </xf>
    <xf numFmtId="2" fontId="9" fillId="12" borderId="31" xfId="0" applyNumberFormat="1" applyFont="1" applyFill="1" applyBorder="1" applyAlignment="1">
      <alignment horizontal="center" vertical="center" wrapText="1"/>
    </xf>
    <xf numFmtId="2" fontId="0" fillId="12" borderId="30" xfId="0" applyNumberFormat="1" applyFont="1" applyFill="1" applyBorder="1" applyAlignment="1">
      <alignment horizontal="center" vertical="center" wrapText="1"/>
    </xf>
    <xf numFmtId="1" fontId="0" fillId="12" borderId="30" xfId="0" applyNumberFormat="1" applyFont="1" applyFill="1" applyBorder="1" applyAlignment="1">
      <alignment vertical="center" wrapText="1"/>
    </xf>
    <xf numFmtId="1" fontId="16" fillId="10" borderId="0" xfId="0" applyNumberFormat="1" applyFont="1" applyFill="1" applyBorder="1" applyAlignment="1">
      <alignment horizontal="right" vertical="center" wrapText="1"/>
    </xf>
    <xf numFmtId="1" fontId="16" fillId="11" borderId="30" xfId="0" applyNumberFormat="1" applyFont="1" applyFill="1" applyBorder="1" applyAlignment="1">
      <alignment horizontal="right" vertical="center" wrapText="1"/>
    </xf>
    <xf numFmtId="1" fontId="2" fillId="10" borderId="0" xfId="0" applyNumberFormat="1" applyFont="1" applyFill="1" applyBorder="1" applyAlignment="1">
      <alignment horizontal="right" vertical="center" wrapText="1"/>
    </xf>
    <xf numFmtId="1" fontId="2" fillId="11" borderId="30" xfId="0" applyNumberFormat="1" applyFont="1" applyFill="1" applyBorder="1" applyAlignment="1">
      <alignment horizontal="right" vertical="center" wrapText="1"/>
    </xf>
    <xf numFmtId="2" fontId="2" fillId="10" borderId="1" xfId="0" applyNumberFormat="1" applyFont="1" applyFill="1" applyBorder="1" applyAlignment="1">
      <alignment vertical="center" wrapText="1"/>
    </xf>
    <xf numFmtId="2" fontId="0" fillId="0" borderId="0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1" fontId="2" fillId="12" borderId="30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1" fontId="2" fillId="13" borderId="51" xfId="0" applyNumberFormat="1" applyFont="1" applyFill="1" applyBorder="1" applyAlignment="1">
      <alignment horizontal="right" vertical="center" wrapText="1"/>
    </xf>
    <xf numFmtId="2" fontId="14" fillId="13" borderId="52" xfId="0" applyNumberFormat="1" applyFont="1" applyFill="1" applyBorder="1" applyAlignment="1">
      <alignment horizontal="center" vertical="center" wrapText="1"/>
    </xf>
    <xf numFmtId="1" fontId="2" fillId="13" borderId="51" xfId="0" applyNumberFormat="1" applyFont="1" applyFill="1" applyBorder="1" applyAlignment="1">
      <alignment vertical="center" wrapText="1"/>
    </xf>
    <xf numFmtId="2" fontId="0" fillId="12" borderId="54" xfId="0" applyNumberFormat="1" applyFont="1" applyFill="1" applyBorder="1" applyAlignment="1">
      <alignment horizontal="center" vertical="center" wrapText="1"/>
    </xf>
    <xf numFmtId="2" fontId="9" fillId="12" borderId="55" xfId="0" applyNumberFormat="1" applyFont="1" applyFill="1" applyBorder="1" applyAlignment="1">
      <alignment horizontal="center" vertical="center" wrapText="1"/>
    </xf>
    <xf numFmtId="1" fontId="16" fillId="12" borderId="56" xfId="0" applyNumberFormat="1" applyFont="1" applyFill="1" applyBorder="1" applyAlignment="1">
      <alignment vertical="center" wrapText="1"/>
    </xf>
    <xf numFmtId="1" fontId="0" fillId="10" borderId="0" xfId="0" applyNumberFormat="1" applyFont="1" applyFill="1" applyBorder="1" applyAlignment="1">
      <alignment horizontal="right" vertical="center" wrapText="1"/>
    </xf>
    <xf numFmtId="1" fontId="0" fillId="12" borderId="30" xfId="0" applyNumberFormat="1" applyFont="1" applyFill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left" vertical="center" wrapText="1"/>
    </xf>
    <xf numFmtId="2" fontId="0" fillId="12" borderId="24" xfId="0" applyNumberFormat="1" applyFont="1" applyFill="1" applyBorder="1" applyAlignment="1">
      <alignment horizontal="center" vertical="center" wrapText="1"/>
    </xf>
    <xf numFmtId="2" fontId="9" fillId="12" borderId="50" xfId="0" applyNumberFormat="1" applyFont="1" applyFill="1" applyBorder="1" applyAlignment="1">
      <alignment horizontal="center" vertical="center" wrapText="1"/>
    </xf>
    <xf numFmtId="1" fontId="0" fillId="12" borderId="57" xfId="0" applyNumberFormat="1" applyFont="1" applyFill="1" applyBorder="1" applyAlignment="1">
      <alignment vertical="center" wrapText="1"/>
    </xf>
    <xf numFmtId="2" fontId="2" fillId="10" borderId="0" xfId="0" applyNumberFormat="1" applyFont="1" applyFill="1" applyBorder="1" applyAlignment="1">
      <alignment horizontal="center" vertical="center" wrapText="1"/>
    </xf>
    <xf numFmtId="2" fontId="2" fillId="14" borderId="30" xfId="0" applyNumberFormat="1" applyFont="1" applyFill="1" applyBorder="1" applyAlignment="1">
      <alignment horizontal="center" vertical="center" wrapText="1"/>
    </xf>
    <xf numFmtId="2" fontId="2" fillId="14" borderId="30" xfId="0" applyNumberFormat="1" applyFont="1" applyFill="1" applyBorder="1" applyAlignment="1">
      <alignment vertical="center" wrapText="1"/>
    </xf>
    <xf numFmtId="2" fontId="2" fillId="14" borderId="1" xfId="0" applyNumberFormat="1" applyFont="1" applyFill="1" applyBorder="1" applyAlignment="1">
      <alignment horizontal="center" vertical="center" wrapText="1"/>
    </xf>
    <xf numFmtId="2" fontId="0" fillId="10" borderId="4" xfId="0" applyNumberFormat="1" applyFill="1" applyBorder="1" applyAlignment="1">
      <alignment horizontal="left" vertical="center" wrapText="1"/>
    </xf>
    <xf numFmtId="1" fontId="0" fillId="12" borderId="48" xfId="0" applyNumberFormat="1" applyFont="1" applyFill="1" applyBorder="1" applyAlignment="1">
      <alignment vertical="center" wrapText="1"/>
    </xf>
    <xf numFmtId="167" fontId="0" fillId="12" borderId="30" xfId="0" applyNumberFormat="1" applyFont="1" applyFill="1" applyBorder="1" applyAlignment="1">
      <alignment horizontal="center" vertical="center" wrapText="1"/>
    </xf>
    <xf numFmtId="1" fontId="11" fillId="10" borderId="0" xfId="0" applyNumberFormat="1" applyFont="1" applyFill="1" applyBorder="1" applyAlignment="1">
      <alignment horizontal="right" vertical="center" wrapText="1"/>
    </xf>
    <xf numFmtId="1" fontId="11" fillId="12" borderId="30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1" fontId="2" fillId="13" borderId="2" xfId="0" applyNumberFormat="1" applyFont="1" applyFill="1" applyBorder="1" applyAlignment="1">
      <alignment horizontal="right" vertical="center" wrapText="1"/>
    </xf>
    <xf numFmtId="1" fontId="0" fillId="0" borderId="60" xfId="0" applyNumberFormat="1" applyBorder="1" applyAlignment="1">
      <alignment horizontal="center" vertical="center" wrapText="1"/>
    </xf>
    <xf numFmtId="2" fontId="0" fillId="10" borderId="59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horizontal="right" vertical="center" wrapText="1"/>
    </xf>
    <xf numFmtId="1" fontId="2" fillId="10" borderId="60" xfId="0" applyNumberFormat="1" applyFont="1" applyFill="1" applyBorder="1" applyAlignment="1">
      <alignment horizontal="center" vertical="center" wrapText="1"/>
    </xf>
    <xf numFmtId="1" fontId="2" fillId="13" borderId="48" xfId="0" applyNumberFormat="1" applyFont="1" applyFill="1" applyBorder="1" applyAlignment="1">
      <alignment horizontal="right" vertical="center" wrapText="1"/>
    </xf>
    <xf numFmtId="1" fontId="2" fillId="12" borderId="24" xfId="0" applyNumberFormat="1" applyFont="1" applyFill="1" applyBorder="1" applyAlignment="1">
      <alignment horizontal="right" vertical="center" wrapText="1"/>
    </xf>
    <xf numFmtId="2" fontId="14" fillId="13" borderId="62" xfId="0" applyNumberFormat="1" applyFont="1" applyFill="1" applyBorder="1" applyAlignment="1">
      <alignment horizontal="center" vertical="center" wrapText="1"/>
    </xf>
    <xf numFmtId="1" fontId="2" fillId="13" borderId="53" xfId="0" applyNumberFormat="1" applyFont="1" applyFill="1" applyBorder="1" applyAlignment="1">
      <alignment vertical="center" wrapText="1"/>
    </xf>
    <xf numFmtId="2" fontId="13" fillId="0" borderId="20" xfId="0" applyNumberFormat="1" applyFont="1" applyBorder="1" applyAlignment="1">
      <alignment horizontal="center" vertical="center" wrapText="1"/>
    </xf>
    <xf numFmtId="2" fontId="14" fillId="10" borderId="0" xfId="0" applyNumberFormat="1" applyFont="1" applyFill="1" applyBorder="1" applyAlignment="1">
      <alignment vertical="center" wrapText="1"/>
    </xf>
    <xf numFmtId="2" fontId="13" fillId="10" borderId="0" xfId="0" applyNumberFormat="1" applyFont="1" applyFill="1" applyBorder="1" applyAlignment="1">
      <alignment horizontal="center" vertical="center" wrapText="1"/>
    </xf>
    <xf numFmtId="2" fontId="13" fillId="10" borderId="20" xfId="0" applyNumberFormat="1" applyFont="1" applyFill="1" applyBorder="1" applyAlignment="1">
      <alignment horizontal="center" vertical="center" wrapText="1"/>
    </xf>
    <xf numFmtId="1" fontId="20" fillId="10" borderId="0" xfId="0" applyNumberFormat="1" applyFont="1" applyFill="1" applyBorder="1" applyAlignment="1">
      <alignment horizontal="center" vertical="center" wrapText="1"/>
    </xf>
    <xf numFmtId="165" fontId="20" fillId="10" borderId="0" xfId="0" applyNumberFormat="1" applyFont="1" applyFill="1" applyBorder="1" applyAlignment="1">
      <alignment horizontal="left" vertical="center" wrapText="1"/>
    </xf>
    <xf numFmtId="1" fontId="20" fillId="10" borderId="0" xfId="0" applyNumberFormat="1" applyFont="1" applyFill="1" applyBorder="1" applyAlignment="1">
      <alignment horizontal="right" vertical="center" wrapText="1"/>
    </xf>
    <xf numFmtId="0" fontId="20" fillId="10" borderId="0" xfId="0" applyNumberFormat="1" applyFont="1" applyFill="1" applyBorder="1" applyAlignment="1">
      <alignment horizontal="center" vertical="center" wrapText="1"/>
    </xf>
    <xf numFmtId="2" fontId="20" fillId="10" borderId="0" xfId="0" applyNumberFormat="1" applyFont="1" applyFill="1" applyBorder="1" applyAlignment="1">
      <alignment vertical="center" wrapText="1"/>
    </xf>
    <xf numFmtId="1" fontId="15" fillId="10" borderId="0" xfId="0" applyNumberFormat="1" applyFont="1" applyFill="1" applyBorder="1" applyAlignment="1">
      <alignment horizontal="left" vertical="center" wrapText="1"/>
    </xf>
    <xf numFmtId="2" fontId="15" fillId="10" borderId="0" xfId="0" applyNumberFormat="1" applyFont="1" applyFill="1" applyBorder="1" applyAlignment="1">
      <alignment horizontal="left" vertical="center" wrapText="1"/>
    </xf>
    <xf numFmtId="2" fontId="14" fillId="10" borderId="0" xfId="0" applyNumberFormat="1" applyFont="1" applyFill="1" applyBorder="1" applyAlignment="1">
      <alignment horizontal="left" vertical="center" wrapText="1"/>
    </xf>
    <xf numFmtId="2" fontId="21" fillId="10" borderId="0" xfId="0" applyNumberFormat="1" applyFont="1" applyFill="1" applyBorder="1" applyAlignment="1">
      <alignment horizontal="left" vertical="center" wrapText="1"/>
    </xf>
    <xf numFmtId="2" fontId="0" fillId="10" borderId="0" xfId="0" applyNumberFormat="1" applyFont="1" applyFill="1" applyBorder="1" applyAlignment="1">
      <alignment horizontal="left" vertical="center" wrapText="1"/>
    </xf>
    <xf numFmtId="2" fontId="15" fillId="12" borderId="26" xfId="0" applyNumberFormat="1" applyFont="1" applyFill="1" applyBorder="1" applyAlignment="1">
      <alignment horizontal="left" vertical="center" wrapText="1"/>
    </xf>
    <xf numFmtId="2" fontId="14" fillId="12" borderId="67" xfId="0" applyNumberFormat="1" applyFont="1" applyFill="1" applyBorder="1" applyAlignment="1">
      <alignment horizontal="left" vertical="center" wrapText="1"/>
    </xf>
    <xf numFmtId="1" fontId="15" fillId="12" borderId="27" xfId="0" applyNumberFormat="1" applyFont="1" applyFill="1" applyBorder="1" applyAlignment="1">
      <alignment horizontal="left" vertical="center" wrapText="1"/>
    </xf>
    <xf numFmtId="1" fontId="15" fillId="12" borderId="67" xfId="0" applyNumberFormat="1" applyFont="1" applyFill="1" applyBorder="1" applyAlignment="1">
      <alignment horizontal="right" vertical="center" wrapText="1"/>
    </xf>
    <xf numFmtId="2" fontId="15" fillId="12" borderId="67" xfId="0" applyNumberFormat="1" applyFont="1" applyFill="1" applyBorder="1" applyAlignment="1">
      <alignment horizontal="left" vertical="center" wrapText="1"/>
    </xf>
    <xf numFmtId="2" fontId="0" fillId="12" borderId="27" xfId="0" applyNumberFormat="1" applyFill="1" applyBorder="1" applyAlignment="1">
      <alignment vertical="center" wrapText="1"/>
    </xf>
    <xf numFmtId="2" fontId="15" fillId="12" borderId="32" xfId="0" applyNumberFormat="1" applyFont="1" applyFill="1" applyBorder="1" applyAlignment="1">
      <alignment horizontal="left" vertical="center" wrapText="1"/>
    </xf>
    <xf numFmtId="2" fontId="14" fillId="12" borderId="0" xfId="0" applyNumberFormat="1" applyFont="1" applyFill="1" applyBorder="1" applyAlignment="1">
      <alignment horizontal="left" vertical="center" wrapText="1"/>
    </xf>
    <xf numFmtId="1" fontId="15" fillId="12" borderId="33" xfId="0" applyNumberFormat="1" applyFont="1" applyFill="1" applyBorder="1" applyAlignment="1">
      <alignment horizontal="left" vertical="center" wrapText="1"/>
    </xf>
    <xf numFmtId="1" fontId="15" fillId="12" borderId="0" xfId="0" applyNumberFormat="1" applyFont="1" applyFill="1" applyBorder="1" applyAlignment="1">
      <alignment horizontal="right" vertical="center" wrapText="1"/>
    </xf>
    <xf numFmtId="2" fontId="15" fillId="12" borderId="0" xfId="0" applyNumberFormat="1" applyFont="1" applyFill="1" applyBorder="1" applyAlignment="1">
      <alignment horizontal="left" vertical="center" wrapText="1"/>
    </xf>
    <xf numFmtId="2" fontId="0" fillId="12" borderId="33" xfId="0" applyNumberFormat="1" applyFill="1" applyBorder="1" applyAlignment="1">
      <alignment vertical="center" wrapText="1"/>
    </xf>
    <xf numFmtId="2" fontId="0" fillId="12" borderId="32" xfId="0" applyNumberFormat="1" applyFill="1" applyBorder="1" applyAlignment="1">
      <alignment vertical="center" wrapText="1"/>
    </xf>
    <xf numFmtId="2" fontId="9" fillId="12" borderId="0" xfId="0" applyNumberFormat="1" applyFont="1" applyFill="1" applyBorder="1" applyAlignment="1">
      <alignment vertical="center" wrapText="1"/>
    </xf>
    <xf numFmtId="2" fontId="15" fillId="12" borderId="33" xfId="0" applyNumberFormat="1" applyFont="1" applyFill="1" applyBorder="1" applyAlignment="1">
      <alignment vertical="center" wrapText="1"/>
    </xf>
    <xf numFmtId="2" fontId="15" fillId="10" borderId="0" xfId="0" applyNumberFormat="1" applyFont="1" applyFill="1" applyBorder="1" applyAlignment="1">
      <alignment vertical="center" wrapText="1"/>
    </xf>
    <xf numFmtId="2" fontId="15" fillId="12" borderId="32" xfId="0" applyNumberFormat="1" applyFont="1" applyFill="1" applyBorder="1" applyAlignment="1">
      <alignment vertical="center" wrapText="1"/>
    </xf>
    <xf numFmtId="2" fontId="15" fillId="12" borderId="0" xfId="0" applyNumberFormat="1" applyFont="1" applyFill="1" applyBorder="1" applyAlignment="1">
      <alignment vertical="center" wrapText="1"/>
    </xf>
    <xf numFmtId="2" fontId="20" fillId="12" borderId="33" xfId="0" applyNumberFormat="1" applyFont="1" applyFill="1" applyBorder="1" applyAlignment="1">
      <alignment horizontal="left" vertical="center" wrapText="1"/>
    </xf>
    <xf numFmtId="2" fontId="15" fillId="12" borderId="0" xfId="0" applyNumberFormat="1" applyFont="1" applyFill="1" applyBorder="1" applyAlignment="1">
      <alignment horizontal="left" vertical="center"/>
    </xf>
    <xf numFmtId="2" fontId="23" fillId="10" borderId="0" xfId="0" applyNumberFormat="1" applyFont="1" applyFill="1" applyBorder="1" applyAlignment="1">
      <alignment vertical="center"/>
    </xf>
    <xf numFmtId="2" fontId="23" fillId="12" borderId="68" xfId="0" applyNumberFormat="1" applyFont="1" applyFill="1" applyBorder="1" applyAlignment="1">
      <alignment vertical="center"/>
    </xf>
    <xf numFmtId="2" fontId="15" fillId="12" borderId="69" xfId="0" applyNumberFormat="1" applyFont="1" applyFill="1" applyBorder="1" applyAlignment="1">
      <alignment horizontal="left" vertical="center"/>
    </xf>
    <xf numFmtId="2" fontId="22" fillId="10" borderId="0" xfId="0" applyNumberFormat="1" applyFont="1" applyFill="1" applyBorder="1" applyAlignment="1">
      <alignment vertical="center" wrapText="1"/>
    </xf>
    <xf numFmtId="2" fontId="22" fillId="10" borderId="0" xfId="0" applyNumberFormat="1" applyFont="1" applyFill="1" applyBorder="1" applyAlignment="1">
      <alignment vertical="center"/>
    </xf>
    <xf numFmtId="1" fontId="0" fillId="10" borderId="0" xfId="0" applyNumberFormat="1" applyFill="1" applyAlignment="1">
      <alignment horizontal="right" vertical="center" wrapText="1"/>
    </xf>
    <xf numFmtId="1" fontId="4" fillId="0" borderId="4" xfId="0" applyNumberFormat="1" applyFont="1" applyBorder="1"/>
    <xf numFmtId="2" fontId="4" fillId="0" borderId="4" xfId="0" applyNumberFormat="1" applyFont="1" applyBorder="1" applyAlignment="1">
      <alignment vertical="center"/>
    </xf>
    <xf numFmtId="1" fontId="4" fillId="4" borderId="4" xfId="0" applyNumberFormat="1" applyFont="1" applyFill="1" applyBorder="1" applyAlignment="1">
      <alignment horizontal="center"/>
    </xf>
    <xf numFmtId="2" fontId="0" fillId="10" borderId="48" xfId="0" applyNumberFormat="1" applyFill="1" applyBorder="1" applyAlignment="1">
      <alignment vertical="center" wrapText="1"/>
    </xf>
    <xf numFmtId="1" fontId="0" fillId="0" borderId="70" xfId="0" applyNumberFormat="1" applyBorder="1" applyAlignment="1">
      <alignment horizontal="center" vertical="center" wrapText="1"/>
    </xf>
    <xf numFmtId="2" fontId="0" fillId="0" borderId="71" xfId="0" applyNumberFormat="1" applyBorder="1" applyAlignment="1">
      <alignment vertical="center" wrapText="1"/>
    </xf>
    <xf numFmtId="2" fontId="0" fillId="10" borderId="46" xfId="0" applyNumberFormat="1" applyFill="1" applyBorder="1" applyAlignment="1">
      <alignment vertical="center" wrapText="1"/>
    </xf>
    <xf numFmtId="2" fontId="0" fillId="0" borderId="50" xfId="0" applyNumberFormat="1" applyBorder="1" applyAlignment="1">
      <alignment vertical="center" wrapText="1"/>
    </xf>
    <xf numFmtId="2" fontId="0" fillId="0" borderId="25" xfId="0" applyNumberFormat="1" applyBorder="1" applyAlignment="1">
      <alignment vertical="center" wrapText="1"/>
    </xf>
    <xf numFmtId="2" fontId="2" fillId="13" borderId="21" xfId="0" applyNumberFormat="1" applyFont="1" applyFill="1" applyBorder="1" applyAlignment="1">
      <alignment vertical="center" wrapText="1"/>
    </xf>
    <xf numFmtId="2" fontId="0" fillId="13" borderId="22" xfId="0" applyNumberFormat="1" applyFill="1" applyBorder="1" applyAlignment="1">
      <alignment vertical="center" wrapText="1"/>
    </xf>
    <xf numFmtId="2" fontId="24" fillId="0" borderId="4" xfId="0" applyNumberFormat="1" applyFont="1" applyBorder="1"/>
    <xf numFmtId="2" fontId="3" fillId="0" borderId="0" xfId="0" applyNumberFormat="1" applyFont="1"/>
    <xf numFmtId="2" fontId="3" fillId="0" borderId="4" xfId="0" applyNumberFormat="1" applyFont="1" applyBorder="1"/>
    <xf numFmtId="0" fontId="3" fillId="0" borderId="4" xfId="0" applyFont="1" applyBorder="1"/>
    <xf numFmtId="2" fontId="4" fillId="0" borderId="4" xfId="0" applyNumberFormat="1" applyFont="1" applyBorder="1" applyAlignment="1"/>
    <xf numFmtId="1" fontId="4" fillId="0" borderId="4" xfId="0" applyNumberFormat="1" applyFont="1" applyBorder="1" applyAlignment="1">
      <alignment vertical="center"/>
    </xf>
    <xf numFmtId="1" fontId="4" fillId="5" borderId="4" xfId="0" applyNumberFormat="1" applyFont="1" applyFill="1" applyBorder="1" applyAlignment="1">
      <alignment horizontal="center"/>
    </xf>
    <xf numFmtId="0" fontId="0" fillId="1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10" borderId="22" xfId="0" applyFont="1" applyFill="1" applyBorder="1" applyAlignment="1">
      <alignment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10" borderId="74" xfId="0" applyFont="1" applyFill="1" applyBorder="1" applyAlignment="1">
      <alignment vertical="center" wrapText="1"/>
    </xf>
    <xf numFmtId="0" fontId="2" fillId="10" borderId="7" xfId="0" applyFont="1" applyFill="1" applyBorder="1" applyAlignment="1">
      <alignment horizontal="left" vertical="center" wrapText="1"/>
    </xf>
    <xf numFmtId="6" fontId="0" fillId="10" borderId="75" xfId="0" applyNumberFormat="1" applyFill="1" applyBorder="1" applyAlignment="1">
      <alignment horizontal="center" vertical="center" wrapText="1"/>
    </xf>
    <xf numFmtId="6" fontId="0" fillId="10" borderId="0" xfId="0" applyNumberFormat="1" applyFill="1" applyBorder="1" applyAlignment="1">
      <alignment horizontal="center" vertical="center" wrapText="1"/>
    </xf>
    <xf numFmtId="0" fontId="2" fillId="10" borderId="74" xfId="0" applyFont="1" applyFill="1" applyBorder="1" applyAlignment="1">
      <alignment horizontal="center" vertical="center" wrapText="1"/>
    </xf>
    <xf numFmtId="6" fontId="0" fillId="10" borderId="75" xfId="0" applyNumberFormat="1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2" fillId="10" borderId="35" xfId="0" applyFont="1" applyFill="1" applyBorder="1" applyAlignment="1">
      <alignment horizontal="center" vertical="center" wrapText="1"/>
    </xf>
    <xf numFmtId="0" fontId="2" fillId="10" borderId="76" xfId="0" applyFont="1" applyFill="1" applyBorder="1" applyAlignment="1">
      <alignment horizontal="left" vertical="center" wrapText="1"/>
    </xf>
    <xf numFmtId="0" fontId="2" fillId="10" borderId="77" xfId="0" applyFont="1" applyFill="1" applyBorder="1" applyAlignment="1">
      <alignment vertical="center" wrapText="1"/>
    </xf>
    <xf numFmtId="6" fontId="0" fillId="10" borderId="78" xfId="0" applyNumberFormat="1" applyFill="1" applyBorder="1" applyAlignment="1">
      <alignment horizontal="center" vertical="center" wrapText="1"/>
    </xf>
    <xf numFmtId="6" fontId="2" fillId="10" borderId="76" xfId="0" applyNumberFormat="1" applyFont="1" applyFill="1" applyBorder="1" applyAlignment="1">
      <alignment horizontal="center" vertical="center" wrapText="1"/>
    </xf>
    <xf numFmtId="6" fontId="0" fillId="10" borderId="44" xfId="0" applyNumberForma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left" vertical="center" wrapText="1"/>
    </xf>
    <xf numFmtId="0" fontId="2" fillId="10" borderId="0" xfId="0" applyFont="1" applyFill="1" applyBorder="1" applyAlignment="1">
      <alignment vertical="center" wrapText="1"/>
    </xf>
    <xf numFmtId="6" fontId="25" fillId="10" borderId="0" xfId="0" applyNumberFormat="1" applyFont="1" applyFill="1" applyBorder="1" applyAlignment="1">
      <alignment horizontal="center" vertical="center" wrapText="1"/>
    </xf>
    <xf numFmtId="0" fontId="0" fillId="10" borderId="74" xfId="0" applyFill="1" applyBorder="1" applyAlignment="1">
      <alignment vertical="center" wrapText="1"/>
    </xf>
    <xf numFmtId="0" fontId="0" fillId="10" borderId="76" xfId="0" applyFill="1" applyBorder="1" applyAlignment="1">
      <alignment horizontal="left" vertical="center" wrapText="1"/>
    </xf>
    <xf numFmtId="0" fontId="11" fillId="10" borderId="0" xfId="0" applyFont="1" applyFill="1" applyAlignment="1">
      <alignment horizontal="left" vertical="center" wrapText="1"/>
    </xf>
    <xf numFmtId="0" fontId="25" fillId="10" borderId="0" xfId="0" applyFont="1" applyFill="1" applyAlignment="1">
      <alignment horizontal="left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16" xfId="0" applyFill="1" applyBorder="1" applyAlignment="1">
      <alignment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0" fillId="10" borderId="60" xfId="0" applyFill="1" applyBorder="1" applyAlignment="1">
      <alignment vertical="center" wrapText="1"/>
    </xf>
    <xf numFmtId="8" fontId="0" fillId="10" borderId="4" xfId="0" applyNumberFormat="1" applyFill="1" applyBorder="1" applyAlignment="1">
      <alignment vertical="center" wrapText="1"/>
    </xf>
    <xf numFmtId="8" fontId="0" fillId="9" borderId="59" xfId="0" applyNumberFormat="1" applyFill="1" applyBorder="1" applyAlignment="1">
      <alignment horizontal="right" vertical="center" wrapText="1"/>
    </xf>
    <xf numFmtId="8" fontId="0" fillId="10" borderId="0" xfId="0" applyNumberFormat="1" applyFill="1" applyBorder="1" applyAlignment="1">
      <alignment horizontal="center" vertical="center" wrapText="1"/>
    </xf>
    <xf numFmtId="8" fontId="0" fillId="10" borderId="0" xfId="0" applyNumberFormat="1" applyFill="1" applyAlignment="1">
      <alignment horizontal="center" vertical="center" wrapText="1"/>
    </xf>
    <xf numFmtId="0" fontId="0" fillId="10" borderId="76" xfId="0" applyFill="1" applyBorder="1" applyAlignment="1">
      <alignment vertical="center" wrapText="1"/>
    </xf>
    <xf numFmtId="8" fontId="0" fillId="10" borderId="77" xfId="0" applyNumberFormat="1" applyFill="1" applyBorder="1" applyAlignment="1">
      <alignment vertical="center" wrapText="1"/>
    </xf>
    <xf numFmtId="6" fontId="0" fillId="9" borderId="78" xfId="0" applyNumberFormat="1" applyFill="1" applyBorder="1" applyAlignment="1">
      <alignment vertical="center" wrapText="1"/>
    </xf>
    <xf numFmtId="8" fontId="0" fillId="10" borderId="0" xfId="0" applyNumberFormat="1" applyFill="1" applyBorder="1" applyAlignment="1">
      <alignment vertical="center" wrapText="1"/>
    </xf>
    <xf numFmtId="8" fontId="0" fillId="10" borderId="0" xfId="0" applyNumberFormat="1" applyFill="1" applyAlignment="1">
      <alignment vertical="center" wrapText="1"/>
    </xf>
    <xf numFmtId="0" fontId="0" fillId="10" borderId="0" xfId="0" applyFill="1" applyBorder="1" applyAlignment="1">
      <alignment vertical="center" wrapText="1"/>
    </xf>
    <xf numFmtId="2" fontId="0" fillId="10" borderId="31" xfId="0" applyNumberFormat="1" applyFill="1" applyBorder="1" applyAlignment="1">
      <alignment horizontal="left" vertical="center" wrapText="1"/>
    </xf>
    <xf numFmtId="2" fontId="0" fillId="10" borderId="48" xfId="0" applyNumberFormat="1" applyFill="1" applyBorder="1" applyAlignment="1">
      <alignment horizontal="left" vertical="center" wrapText="1"/>
    </xf>
    <xf numFmtId="2" fontId="0" fillId="10" borderId="72" xfId="0" applyNumberFormat="1" applyFill="1" applyBorder="1" applyAlignment="1">
      <alignment horizontal="left" vertical="center" wrapText="1"/>
    </xf>
    <xf numFmtId="2" fontId="0" fillId="10" borderId="73" xfId="0" applyNumberFormat="1" applyFill="1" applyBorder="1" applyAlignment="1">
      <alignment horizontal="left" vertical="center" wrapText="1"/>
    </xf>
    <xf numFmtId="2" fontId="17" fillId="10" borderId="27" xfId="0" applyNumberFormat="1" applyFont="1" applyFill="1" applyBorder="1" applyAlignment="1">
      <alignment horizontal="left" vertical="center" wrapText="1"/>
    </xf>
    <xf numFmtId="2" fontId="17" fillId="10" borderId="26" xfId="0" applyNumberFormat="1" applyFont="1" applyFill="1" applyBorder="1" applyAlignment="1">
      <alignment horizontal="left" vertical="center" wrapText="1"/>
    </xf>
    <xf numFmtId="2" fontId="15" fillId="12" borderId="62" xfId="0" applyNumberFormat="1" applyFont="1" applyFill="1" applyBorder="1" applyAlignment="1">
      <alignment horizontal="left" vertical="center"/>
    </xf>
    <xf numFmtId="2" fontId="15" fillId="12" borderId="69" xfId="0" applyNumberFormat="1" applyFont="1" applyFill="1" applyBorder="1" applyAlignment="1">
      <alignment horizontal="left" vertical="center"/>
    </xf>
    <xf numFmtId="2" fontId="15" fillId="12" borderId="69" xfId="0" applyNumberFormat="1" applyFont="1" applyFill="1" applyBorder="1" applyAlignment="1">
      <alignment horizontal="left" vertical="center" wrapText="1"/>
    </xf>
    <xf numFmtId="2" fontId="2" fillId="14" borderId="64" xfId="0" applyNumberFormat="1" applyFont="1" applyFill="1" applyBorder="1" applyAlignment="1">
      <alignment horizontal="center" vertical="center" wrapText="1"/>
    </xf>
    <xf numFmtId="2" fontId="2" fillId="14" borderId="63" xfId="0" applyNumberFormat="1" applyFont="1" applyFill="1" applyBorder="1" applyAlignment="1">
      <alignment horizontal="center" vertical="center" wrapText="1"/>
    </xf>
    <xf numFmtId="2" fontId="2" fillId="14" borderId="53" xfId="0" applyNumberFormat="1" applyFont="1" applyFill="1" applyBorder="1" applyAlignment="1">
      <alignment horizontal="center" vertical="center" wrapText="1"/>
    </xf>
    <xf numFmtId="2" fontId="22" fillId="10" borderId="0" xfId="0" applyNumberFormat="1" applyFont="1" applyFill="1" applyBorder="1" applyAlignment="1">
      <alignment horizontal="left" vertical="center" wrapText="1"/>
    </xf>
    <xf numFmtId="2" fontId="21" fillId="10" borderId="0" xfId="0" applyNumberFormat="1" applyFont="1" applyFill="1" applyBorder="1" applyAlignment="1">
      <alignment horizontal="left" vertical="center" wrapText="1"/>
    </xf>
    <xf numFmtId="2" fontId="0" fillId="12" borderId="0" xfId="0" applyNumberFormat="1" applyFont="1" applyFill="1" applyBorder="1" applyAlignment="1">
      <alignment horizontal="left" vertical="center" wrapText="1"/>
    </xf>
    <xf numFmtId="2" fontId="20" fillId="12" borderId="0" xfId="0" applyNumberFormat="1" applyFont="1" applyFill="1" applyBorder="1" applyAlignment="1">
      <alignment horizontal="left" vertical="center" wrapText="1"/>
    </xf>
    <xf numFmtId="2" fontId="0" fillId="12" borderId="0" xfId="0" applyNumberFormat="1" applyFill="1" applyBorder="1" applyAlignment="1">
      <alignment horizontal="left" vertical="center" wrapText="1"/>
    </xf>
    <xf numFmtId="2" fontId="15" fillId="12" borderId="33" xfId="0" applyNumberFormat="1" applyFont="1" applyFill="1" applyBorder="1" applyAlignment="1">
      <alignment horizontal="left" vertical="center" wrapText="1"/>
    </xf>
    <xf numFmtId="2" fontId="15" fillId="12" borderId="0" xfId="0" applyNumberFormat="1" applyFont="1" applyFill="1" applyBorder="1" applyAlignment="1">
      <alignment horizontal="left" vertical="center" wrapText="1"/>
    </xf>
    <xf numFmtId="2" fontId="0" fillId="12" borderId="67" xfId="0" applyNumberFormat="1" applyFont="1" applyFill="1" applyBorder="1" applyAlignment="1">
      <alignment horizontal="left" vertical="center" wrapText="1"/>
    </xf>
    <xf numFmtId="2" fontId="13" fillId="0" borderId="22" xfId="0" applyNumberFormat="1" applyFont="1" applyBorder="1" applyAlignment="1">
      <alignment horizontal="center" vertical="center" wrapText="1"/>
    </xf>
    <xf numFmtId="2" fontId="13" fillId="0" borderId="21" xfId="0" applyNumberFormat="1" applyFont="1" applyBorder="1" applyAlignment="1">
      <alignment horizontal="center" vertical="center" wrapText="1"/>
    </xf>
    <xf numFmtId="2" fontId="15" fillId="12" borderId="33" xfId="0" applyNumberFormat="1" applyFont="1" applyFill="1" applyBorder="1" applyAlignment="1">
      <alignment horizontal="left" vertical="center"/>
    </xf>
    <xf numFmtId="2" fontId="15" fillId="12" borderId="0" xfId="0" applyNumberFormat="1" applyFont="1" applyFill="1" applyBorder="1" applyAlignment="1">
      <alignment horizontal="left" vertical="center"/>
    </xf>
    <xf numFmtId="2" fontId="2" fillId="13" borderId="62" xfId="0" applyNumberFormat="1" applyFont="1" applyFill="1" applyBorder="1" applyAlignment="1">
      <alignment horizontal="center" vertical="center" wrapText="1"/>
    </xf>
    <xf numFmtId="2" fontId="2" fillId="13" borderId="53" xfId="0" applyNumberFormat="1" applyFont="1" applyFill="1" applyBorder="1" applyAlignment="1">
      <alignment horizontal="center" vertical="center" wrapText="1"/>
    </xf>
    <xf numFmtId="2" fontId="2" fillId="13" borderId="65" xfId="0" applyNumberFormat="1" applyFont="1" applyFill="1" applyBorder="1" applyAlignment="1">
      <alignment horizontal="center" vertical="center" wrapText="1"/>
    </xf>
    <xf numFmtId="2" fontId="2" fillId="13" borderId="49" xfId="0" applyNumberFormat="1" applyFont="1" applyFill="1" applyBorder="1" applyAlignment="1">
      <alignment horizontal="center" vertical="center" wrapText="1"/>
    </xf>
    <xf numFmtId="2" fontId="2" fillId="10" borderId="4" xfId="0" applyNumberFormat="1" applyFont="1" applyFill="1" applyBorder="1" applyAlignment="1">
      <alignment horizontal="center" vertical="center" wrapText="1"/>
    </xf>
    <xf numFmtId="2" fontId="2" fillId="11" borderId="4" xfId="0" applyNumberFormat="1" applyFont="1" applyFill="1" applyBorder="1" applyAlignment="1">
      <alignment horizontal="right" vertical="center" wrapText="1"/>
    </xf>
    <xf numFmtId="2" fontId="2" fillId="11" borderId="1" xfId="0" applyNumberFormat="1" applyFont="1" applyFill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13" fillId="10" borderId="22" xfId="0" applyNumberFormat="1" applyFont="1" applyFill="1" applyBorder="1" applyAlignment="1">
      <alignment horizontal="center" vertical="center" wrapText="1"/>
    </xf>
    <xf numFmtId="2" fontId="13" fillId="10" borderId="66" xfId="0" applyNumberFormat="1" applyFont="1" applyFill="1" applyBorder="1" applyAlignment="1">
      <alignment horizontal="center" vertical="center" wrapText="1"/>
    </xf>
    <xf numFmtId="2" fontId="2" fillId="14" borderId="1" xfId="0" applyNumberFormat="1" applyFont="1" applyFill="1" applyBorder="1" applyAlignment="1">
      <alignment horizontal="center" vertical="center" wrapText="1"/>
    </xf>
    <xf numFmtId="2" fontId="2" fillId="14" borderId="2" xfId="0" applyNumberFormat="1" applyFont="1" applyFill="1" applyBorder="1" applyAlignment="1">
      <alignment horizontal="center" vertical="center" wrapText="1"/>
    </xf>
    <xf numFmtId="2" fontId="2" fillId="14" borderId="48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2" fillId="13" borderId="38" xfId="0" applyNumberFormat="1" applyFont="1" applyFill="1" applyBorder="1" applyAlignment="1">
      <alignment horizontal="center" vertical="center" wrapText="1"/>
    </xf>
    <xf numFmtId="2" fontId="2" fillId="13" borderId="37" xfId="0" applyNumberFormat="1" applyFont="1" applyFill="1" applyBorder="1" applyAlignment="1">
      <alignment horizontal="center" vertical="center" wrapText="1"/>
    </xf>
    <xf numFmtId="2" fontId="2" fillId="13" borderId="33" xfId="0" applyNumberFormat="1" applyFont="1" applyFill="1" applyBorder="1" applyAlignment="1">
      <alignment horizontal="center" vertical="center" wrapText="1"/>
    </xf>
    <xf numFmtId="2" fontId="2" fillId="13" borderId="32" xfId="0" applyNumberFormat="1" applyFont="1" applyFill="1" applyBorder="1" applyAlignment="1">
      <alignment horizontal="center" vertical="center" wrapText="1"/>
    </xf>
    <xf numFmtId="2" fontId="2" fillId="13" borderId="27" xfId="0" applyNumberFormat="1" applyFont="1" applyFill="1" applyBorder="1" applyAlignment="1">
      <alignment horizontal="center" vertical="center" wrapText="1"/>
    </xf>
    <xf numFmtId="2" fontId="2" fillId="13" borderId="26" xfId="0" applyNumberFormat="1" applyFont="1" applyFill="1" applyBorder="1" applyAlignment="1">
      <alignment horizontal="center" vertical="center" wrapText="1"/>
    </xf>
    <xf numFmtId="2" fontId="13" fillId="11" borderId="22" xfId="0" applyNumberFormat="1" applyFont="1" applyFill="1" applyBorder="1" applyAlignment="1">
      <alignment horizontal="center" vertical="center" wrapText="1"/>
    </xf>
    <xf numFmtId="2" fontId="13" fillId="11" borderId="21" xfId="0" applyNumberFormat="1" applyFont="1" applyFill="1" applyBorder="1" applyAlignment="1">
      <alignment horizontal="center" vertical="center" wrapText="1"/>
    </xf>
    <xf numFmtId="2" fontId="16" fillId="11" borderId="4" xfId="0" applyNumberFormat="1" applyFont="1" applyFill="1" applyBorder="1" applyAlignment="1">
      <alignment horizontal="center" vertical="center" wrapText="1"/>
    </xf>
    <xf numFmtId="2" fontId="16" fillId="11" borderId="1" xfId="0" applyNumberFormat="1" applyFont="1" applyFill="1" applyBorder="1" applyAlignment="1">
      <alignment horizontal="center" vertical="center" wrapText="1"/>
    </xf>
    <xf numFmtId="2" fontId="13" fillId="11" borderId="16" xfId="0" applyNumberFormat="1" applyFont="1" applyFill="1" applyBorder="1" applyAlignment="1">
      <alignment horizontal="right" vertical="center" wrapText="1"/>
    </xf>
    <xf numFmtId="2" fontId="13" fillId="11" borderId="23" xfId="0" applyNumberFormat="1" applyFont="1" applyFill="1" applyBorder="1" applyAlignment="1">
      <alignment horizontal="right" vertical="center" wrapText="1"/>
    </xf>
    <xf numFmtId="2" fontId="13" fillId="11" borderId="17" xfId="0" applyNumberFormat="1" applyFont="1" applyFill="1" applyBorder="1" applyAlignment="1">
      <alignment horizontal="right" vertical="center" wrapText="1"/>
    </xf>
    <xf numFmtId="2" fontId="13" fillId="11" borderId="16" xfId="0" applyNumberFormat="1" applyFont="1" applyFill="1" applyBorder="1" applyAlignment="1" applyProtection="1">
      <alignment horizontal="right" vertical="center" wrapText="1"/>
    </xf>
    <xf numFmtId="2" fontId="13" fillId="11" borderId="23" xfId="0" applyNumberFormat="1" applyFont="1" applyFill="1" applyBorder="1" applyAlignment="1" applyProtection="1">
      <alignment horizontal="right" vertical="center" wrapText="1"/>
    </xf>
    <xf numFmtId="2" fontId="13" fillId="11" borderId="17" xfId="0" applyNumberFormat="1" applyFont="1" applyFill="1" applyBorder="1" applyAlignment="1" applyProtection="1">
      <alignment horizontal="right" vertical="center" wrapText="1"/>
    </xf>
    <xf numFmtId="2" fontId="15" fillId="11" borderId="4" xfId="0" applyNumberFormat="1" applyFont="1" applyFill="1" applyBorder="1" applyAlignment="1">
      <alignment horizontal="right" vertical="center" wrapText="1"/>
    </xf>
    <xf numFmtId="2" fontId="15" fillId="11" borderId="1" xfId="0" applyNumberFormat="1" applyFont="1" applyFill="1" applyBorder="1" applyAlignment="1">
      <alignment horizontal="right" vertical="center" wrapText="1"/>
    </xf>
    <xf numFmtId="2" fontId="2" fillId="13" borderId="47" xfId="0" applyNumberFormat="1" applyFont="1" applyFill="1" applyBorder="1" applyAlignment="1">
      <alignment horizontal="center" vertical="center" wrapText="1"/>
    </xf>
    <xf numFmtId="165" fontId="15" fillId="11" borderId="4" xfId="0" applyNumberFormat="1" applyFont="1" applyFill="1" applyBorder="1" applyAlignment="1" applyProtection="1">
      <alignment horizontal="right" vertical="center" wrapText="1"/>
    </xf>
    <xf numFmtId="165" fontId="15" fillId="11" borderId="1" xfId="0" applyNumberFormat="1" applyFont="1" applyFill="1" applyBorder="1" applyAlignment="1" applyProtection="1">
      <alignment horizontal="right" vertical="center" wrapText="1"/>
    </xf>
    <xf numFmtId="2" fontId="2" fillId="13" borderId="40" xfId="0" applyNumberFormat="1" applyFont="1" applyFill="1" applyBorder="1" applyAlignment="1">
      <alignment horizontal="center" vertical="center" wrapText="1"/>
    </xf>
    <xf numFmtId="2" fontId="2" fillId="13" borderId="34" xfId="0" applyNumberFormat="1" applyFont="1" applyFill="1" applyBorder="1" applyAlignment="1">
      <alignment horizontal="center" vertical="center" wrapText="1"/>
    </xf>
    <xf numFmtId="2" fontId="2" fillId="13" borderId="29" xfId="0" applyNumberFormat="1" applyFont="1" applyFill="1" applyBorder="1" applyAlignment="1">
      <alignment horizontal="center" vertical="center" wrapText="1"/>
    </xf>
    <xf numFmtId="2" fontId="2" fillId="13" borderId="31" xfId="0" applyNumberFormat="1" applyFont="1" applyFill="1" applyBorder="1" applyAlignment="1">
      <alignment horizontal="center" vertical="center" wrapText="1"/>
    </xf>
    <xf numFmtId="2" fontId="2" fillId="13" borderId="48" xfId="0" applyNumberFormat="1" applyFont="1" applyFill="1" applyBorder="1" applyAlignment="1">
      <alignment horizontal="center" vertical="center" wrapText="1"/>
    </xf>
    <xf numFmtId="2" fontId="15" fillId="11" borderId="5" xfId="0" applyNumberFormat="1" applyFont="1" applyFill="1" applyBorder="1" applyAlignment="1">
      <alignment horizontal="right" vertical="center" wrapText="1"/>
    </xf>
    <xf numFmtId="2" fontId="15" fillId="11" borderId="9" xfId="0" applyNumberFormat="1" applyFont="1" applyFill="1" applyBorder="1" applyAlignment="1">
      <alignment horizontal="right" vertical="center" wrapText="1"/>
    </xf>
    <xf numFmtId="2" fontId="0" fillId="10" borderId="5" xfId="0" applyNumberFormat="1" applyFill="1" applyBorder="1" applyAlignment="1">
      <alignment horizontal="center" vertical="center" wrapText="1"/>
    </xf>
    <xf numFmtId="2" fontId="0" fillId="10" borderId="6" xfId="0" applyNumberFormat="1" applyFill="1" applyBorder="1" applyAlignment="1">
      <alignment horizontal="center" vertical="center" wrapText="1"/>
    </xf>
    <xf numFmtId="2" fontId="0" fillId="10" borderId="7" xfId="0" applyNumberFormat="1" applyFill="1" applyBorder="1" applyAlignment="1">
      <alignment horizontal="center" vertical="center" wrapText="1"/>
    </xf>
    <xf numFmtId="2" fontId="0" fillId="10" borderId="1" xfId="0" applyNumberFormat="1" applyFill="1" applyBorder="1" applyAlignment="1">
      <alignment horizontal="center" vertical="center" wrapText="1"/>
    </xf>
    <xf numFmtId="2" fontId="0" fillId="10" borderId="3" xfId="0" applyNumberFormat="1" applyFill="1" applyBorder="1" applyAlignment="1">
      <alignment horizontal="center" vertical="center" wrapText="1"/>
    </xf>
    <xf numFmtId="2" fontId="0" fillId="10" borderId="31" xfId="0" applyNumberFormat="1" applyFont="1" applyFill="1" applyBorder="1" applyAlignment="1">
      <alignment horizontal="left" vertical="center" wrapText="1"/>
    </xf>
    <xf numFmtId="2" fontId="0" fillId="10" borderId="48" xfId="0" applyNumberFormat="1" applyFont="1" applyFill="1" applyBorder="1" applyAlignment="1">
      <alignment horizontal="left" vertical="center" wrapText="1"/>
    </xf>
    <xf numFmtId="2" fontId="0" fillId="10" borderId="25" xfId="0" applyNumberFormat="1" applyFill="1" applyBorder="1" applyAlignment="1">
      <alignment horizontal="left" vertical="center" wrapText="1"/>
    </xf>
    <xf numFmtId="2" fontId="0" fillId="10" borderId="46" xfId="0" applyNumberFormat="1" applyFill="1" applyBorder="1" applyAlignment="1">
      <alignment horizontal="left" vertical="center" wrapText="1"/>
    </xf>
    <xf numFmtId="2" fontId="13" fillId="11" borderId="41" xfId="0" applyNumberFormat="1" applyFont="1" applyFill="1" applyBorder="1" applyAlignment="1">
      <alignment horizontal="center" vertical="center" wrapText="1"/>
    </xf>
    <xf numFmtId="2" fontId="13" fillId="11" borderId="43" xfId="0" applyNumberFormat="1" applyFont="1" applyFill="1" applyBorder="1" applyAlignment="1">
      <alignment horizontal="center" vertical="center" wrapText="1"/>
    </xf>
    <xf numFmtId="166" fontId="0" fillId="10" borderId="39" xfId="0" applyNumberFormat="1" applyFill="1" applyBorder="1" applyAlignment="1">
      <alignment horizontal="center" vertical="center" wrapText="1"/>
    </xf>
    <xf numFmtId="166" fontId="0" fillId="10" borderId="6" xfId="0" applyNumberFormat="1" applyFill="1" applyBorder="1" applyAlignment="1">
      <alignment horizontal="center" vertical="center" wrapText="1"/>
    </xf>
    <xf numFmtId="166" fontId="0" fillId="10" borderId="28" xfId="0" applyNumberFormat="1" applyFill="1" applyBorder="1" applyAlignment="1">
      <alignment horizontal="center" vertical="center" wrapText="1"/>
    </xf>
    <xf numFmtId="2" fontId="15" fillId="12" borderId="68" xfId="0" applyNumberFormat="1" applyFont="1" applyFill="1" applyBorder="1" applyAlignment="1">
      <alignment horizontal="left" vertical="center"/>
    </xf>
    <xf numFmtId="2" fontId="15" fillId="12" borderId="32" xfId="0" applyNumberFormat="1" applyFont="1" applyFill="1" applyBorder="1" applyAlignment="1">
      <alignment horizontal="left" vertical="center" wrapText="1"/>
    </xf>
    <xf numFmtId="168" fontId="0" fillId="12" borderId="24" xfId="0" applyNumberFormat="1" applyFont="1" applyFill="1" applyBorder="1" applyAlignment="1">
      <alignment horizontal="center" vertical="center" wrapText="1"/>
    </xf>
    <xf numFmtId="168" fontId="0" fillId="12" borderId="61" xfId="0" applyNumberFormat="1" applyFont="1" applyFill="1" applyBorder="1" applyAlignment="1">
      <alignment horizontal="center" vertical="center" wrapText="1"/>
    </xf>
    <xf numFmtId="168" fontId="0" fillId="12" borderId="35" xfId="0" applyNumberFormat="1" applyFont="1" applyFill="1" applyBorder="1" applyAlignment="1">
      <alignment horizontal="center" vertical="center" wrapText="1"/>
    </xf>
    <xf numFmtId="2" fontId="9" fillId="12" borderId="50" xfId="0" applyNumberFormat="1" applyFont="1" applyFill="1" applyBorder="1" applyAlignment="1">
      <alignment horizontal="center" vertical="center" wrapText="1"/>
    </xf>
    <xf numFmtId="2" fontId="9" fillId="12" borderId="33" xfId="0" applyNumberFormat="1" applyFont="1" applyFill="1" applyBorder="1" applyAlignment="1">
      <alignment horizontal="center" vertical="center" wrapText="1"/>
    </xf>
    <xf numFmtId="2" fontId="9" fillId="12" borderId="36" xfId="0" applyNumberFormat="1" applyFont="1" applyFill="1" applyBorder="1" applyAlignment="1">
      <alignment horizontal="center" vertical="center" wrapText="1"/>
    </xf>
    <xf numFmtId="1" fontId="0" fillId="12" borderId="57" xfId="0" applyNumberFormat="1" applyFont="1" applyFill="1" applyBorder="1" applyAlignment="1">
      <alignment horizontal="center" vertical="center" wrapText="1"/>
    </xf>
    <xf numFmtId="1" fontId="0" fillId="12" borderId="32" xfId="0" applyNumberFormat="1" applyFont="1" applyFill="1" applyBorder="1" applyAlignment="1">
      <alignment horizontal="center" vertical="center" wrapText="1"/>
    </xf>
    <xf numFmtId="1" fontId="0" fillId="12" borderId="58" xfId="0" applyNumberFormat="1" applyFont="1" applyFill="1" applyBorder="1" applyAlignment="1">
      <alignment horizontal="center" vertical="center" wrapText="1"/>
    </xf>
    <xf numFmtId="2" fontId="2" fillId="13" borderId="36" xfId="0" applyNumberFormat="1" applyFont="1" applyFill="1" applyBorder="1" applyAlignment="1">
      <alignment horizontal="center" vertical="center" wrapText="1"/>
    </xf>
    <xf numFmtId="2" fontId="2" fillId="13" borderId="58" xfId="0" applyNumberFormat="1" applyFont="1" applyFill="1" applyBorder="1" applyAlignment="1">
      <alignment horizontal="center" vertical="center" wrapText="1"/>
    </xf>
    <xf numFmtId="2" fontId="0" fillId="10" borderId="52" xfId="0" applyNumberFormat="1" applyFill="1" applyBorder="1" applyAlignment="1">
      <alignment horizontal="left" vertical="center" wrapText="1"/>
    </xf>
    <xf numFmtId="2" fontId="0" fillId="10" borderId="53" xfId="0" applyNumberFormat="1" applyFill="1" applyBorder="1" applyAlignment="1">
      <alignment horizontal="left" vertical="center" wrapText="1"/>
    </xf>
    <xf numFmtId="2" fontId="2" fillId="13" borderId="5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2" fontId="4" fillId="0" borderId="4" xfId="0" applyNumberFormat="1" applyFont="1" applyBorder="1" applyAlignment="1"/>
    <xf numFmtId="0" fontId="4" fillId="0" borderId="4" xfId="0" applyFont="1" applyBorder="1" applyAlignment="1"/>
    <xf numFmtId="44" fontId="4" fillId="4" borderId="4" xfId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4" fontId="4" fillId="5" borderId="9" xfId="1" applyFont="1" applyFill="1" applyBorder="1" applyAlignment="1">
      <alignment horizontal="center" vertical="center" wrapText="1"/>
    </xf>
    <xf numFmtId="44" fontId="4" fillId="5" borderId="10" xfId="1" applyFont="1" applyFill="1" applyBorder="1" applyAlignment="1">
      <alignment horizontal="center" vertical="center" wrapText="1"/>
    </xf>
    <xf numFmtId="44" fontId="4" fillId="5" borderId="11" xfId="1" applyFont="1" applyFill="1" applyBorder="1" applyAlignment="1">
      <alignment horizontal="center" vertical="center" wrapText="1"/>
    </xf>
    <xf numFmtId="44" fontId="4" fillId="5" borderId="8" xfId="1" applyFont="1" applyFill="1" applyBorder="1" applyAlignment="1">
      <alignment horizontal="center" vertical="center" wrapText="1"/>
    </xf>
    <xf numFmtId="44" fontId="4" fillId="5" borderId="0" xfId="1" applyFont="1" applyFill="1" applyBorder="1" applyAlignment="1">
      <alignment horizontal="center" vertical="center" wrapText="1"/>
    </xf>
    <xf numFmtId="44" fontId="4" fillId="5" borderId="12" xfId="1" applyFont="1" applyFill="1" applyBorder="1" applyAlignment="1">
      <alignment horizontal="center" vertical="center" wrapText="1"/>
    </xf>
    <xf numFmtId="44" fontId="4" fillId="5" borderId="13" xfId="1" applyFont="1" applyFill="1" applyBorder="1" applyAlignment="1">
      <alignment horizontal="center" vertical="center" wrapText="1"/>
    </xf>
    <xf numFmtId="44" fontId="4" fillId="5" borderId="14" xfId="1" applyFont="1" applyFill="1" applyBorder="1" applyAlignment="1">
      <alignment horizontal="center" vertical="center" wrapText="1"/>
    </xf>
    <xf numFmtId="44" fontId="4" fillId="5" borderId="15" xfId="1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/>
    </xf>
    <xf numFmtId="0" fontId="4" fillId="5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/>
    </xf>
    <xf numFmtId="0" fontId="4" fillId="9" borderId="17" xfId="0" applyFont="1" applyFill="1" applyBorder="1" applyAlignment="1">
      <alignment horizontal="left"/>
    </xf>
    <xf numFmtId="0" fontId="4" fillId="9" borderId="18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left" vertical="center" wrapText="1"/>
    </xf>
    <xf numFmtId="0" fontId="0" fillId="10" borderId="0" xfId="0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165" fontId="0" fillId="10" borderId="35" xfId="0" applyNumberFormat="1" applyFill="1" applyBorder="1" applyAlignment="1">
      <alignment horizontal="center" vertical="center" wrapText="1"/>
    </xf>
    <xf numFmtId="165" fontId="0" fillId="10" borderId="44" xfId="0" applyNumberForma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left" vertical="center" wrapText="1"/>
    </xf>
    <xf numFmtId="0" fontId="27" fillId="4" borderId="67" xfId="0" applyFont="1" applyFill="1" applyBorder="1" applyAlignment="1">
      <alignment horizontal="center" vertical="center" wrapText="1"/>
    </xf>
    <xf numFmtId="0" fontId="26" fillId="10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246945</xdr:colOff>
      <xdr:row>3</xdr:row>
      <xdr:rowOff>70554</xdr:rowOff>
    </xdr:from>
    <xdr:to>
      <xdr:col>9</xdr:col>
      <xdr:colOff>345724</xdr:colOff>
      <xdr:row>4</xdr:row>
      <xdr:rowOff>21166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3DDF271-6C3C-4A4A-BF00-8D12560C8CE7}"/>
            </a:ext>
          </a:extLst>
        </xdr:cNvPr>
        <xdr:cNvCxnSpPr/>
      </xdr:nvCxnSpPr>
      <xdr:spPr>
        <a:xfrm flipH="1">
          <a:off x="6825545" y="603954"/>
          <a:ext cx="98779" cy="1284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726722</xdr:colOff>
      <xdr:row>10</xdr:row>
      <xdr:rowOff>84667</xdr:rowOff>
    </xdr:from>
    <xdr:to>
      <xdr:col>17</xdr:col>
      <xdr:colOff>127000</xdr:colOff>
      <xdr:row>11</xdr:row>
      <xdr:rowOff>98778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B0A3E14B-11FD-4225-9CD7-2B61836EEAB6}"/>
            </a:ext>
          </a:extLst>
        </xdr:cNvPr>
        <xdr:cNvCxnSpPr/>
      </xdr:nvCxnSpPr>
      <xdr:spPr>
        <a:xfrm flipH="1">
          <a:off x="14633222" y="1862667"/>
          <a:ext cx="549628" cy="1919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591883</xdr:colOff>
      <xdr:row>34</xdr:row>
      <xdr:rowOff>98777</xdr:rowOff>
    </xdr:from>
    <xdr:to>
      <xdr:col>10</xdr:col>
      <xdr:colOff>690662</xdr:colOff>
      <xdr:row>35</xdr:row>
      <xdr:rowOff>49389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C5826D0C-3E17-4676-B14C-0F6FBF49E0AB}"/>
            </a:ext>
          </a:extLst>
        </xdr:cNvPr>
        <xdr:cNvCxnSpPr/>
      </xdr:nvCxnSpPr>
      <xdr:spPr>
        <a:xfrm flipH="1">
          <a:off x="8954833" y="6143977"/>
          <a:ext cx="98779" cy="1284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649111</xdr:colOff>
      <xdr:row>2</xdr:row>
      <xdr:rowOff>148166</xdr:rowOff>
    </xdr:from>
    <xdr:to>
      <xdr:col>14</xdr:col>
      <xdr:colOff>105833</xdr:colOff>
      <xdr:row>4</xdr:row>
      <xdr:rowOff>63500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97D6C110-19FF-49B8-8D09-406F661B6A6B}"/>
            </a:ext>
          </a:extLst>
        </xdr:cNvPr>
        <xdr:cNvCxnSpPr/>
      </xdr:nvCxnSpPr>
      <xdr:spPr>
        <a:xfrm>
          <a:off x="11799711" y="503766"/>
          <a:ext cx="301272" cy="27093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87"/>
  <sheetViews>
    <sheetView tabSelected="1" topLeftCell="A25" zoomScale="80" zoomScaleNormal="80" workbookViewId="0">
      <selection activeCell="H33" sqref="H33:I33"/>
    </sheetView>
  </sheetViews>
  <sheetFormatPr baseColWidth="10" defaultColWidth="11.453125" defaultRowHeight="14.5" x14ac:dyDescent="0.35"/>
  <cols>
    <col min="1" max="1" width="4.1796875" style="22" customWidth="1"/>
    <col min="2" max="2" width="21.1796875" style="21" customWidth="1"/>
    <col min="3" max="3" width="22.81640625" style="27" customWidth="1"/>
    <col min="4" max="4" width="48.54296875" style="21" customWidth="1"/>
    <col min="5" max="5" width="22.81640625" style="26" customWidth="1"/>
    <col min="6" max="6" width="22.54296875" style="26" customWidth="1"/>
    <col min="7" max="7" width="2.453125" style="25" customWidth="1"/>
    <col min="8" max="8" width="5.26953125" style="21" customWidth="1"/>
    <col min="9" max="9" width="41.1796875" style="21" customWidth="1"/>
    <col min="10" max="10" width="23.81640625" style="24" customWidth="1"/>
    <col min="11" max="11" width="15.81640625" style="23" customWidth="1"/>
    <col min="12" max="12" width="25.81640625" style="21" customWidth="1"/>
    <col min="13" max="14" width="11.453125" style="21" hidden="1" customWidth="1"/>
    <col min="15" max="15" width="0.81640625" style="21" hidden="1" customWidth="1"/>
    <col min="16" max="16" width="0.81640625" style="21" customWidth="1"/>
    <col min="17" max="44" width="11.453125" style="22"/>
    <col min="45" max="16384" width="11.453125" style="21"/>
  </cols>
  <sheetData>
    <row r="1" spans="2:17" s="22" customFormat="1" ht="24" customHeight="1" thickBot="1" x14ac:dyDescent="0.4">
      <c r="C1" s="49"/>
      <c r="E1" s="169"/>
      <c r="F1" s="169"/>
      <c r="G1" s="25"/>
      <c r="J1" s="168" t="s">
        <v>136</v>
      </c>
      <c r="L1" s="167"/>
      <c r="M1" s="167"/>
      <c r="N1" s="167"/>
      <c r="O1" s="167"/>
      <c r="P1" s="167"/>
      <c r="Q1" s="167"/>
    </row>
    <row r="2" spans="2:17" ht="26.5" customHeight="1" x14ac:dyDescent="0.35">
      <c r="B2" s="234" t="s">
        <v>135</v>
      </c>
      <c r="C2" s="235"/>
      <c r="D2" s="235"/>
      <c r="E2" s="236" t="s">
        <v>134</v>
      </c>
      <c r="F2" s="236"/>
      <c r="G2" s="166"/>
      <c r="H2" s="165"/>
      <c r="I2" s="164"/>
      <c r="J2" s="234" t="s">
        <v>133</v>
      </c>
      <c r="K2" s="235"/>
      <c r="L2" s="309"/>
      <c r="M2" s="22"/>
      <c r="N2" s="22"/>
      <c r="O2" s="22"/>
      <c r="P2" s="22"/>
    </row>
    <row r="3" spans="2:17" ht="23.5" customHeight="1" x14ac:dyDescent="0.35">
      <c r="B3" s="250" t="s">
        <v>132</v>
      </c>
      <c r="C3" s="251"/>
      <c r="D3" s="251"/>
      <c r="E3" s="242" t="s">
        <v>131</v>
      </c>
      <c r="F3" s="243"/>
      <c r="G3" s="163"/>
      <c r="H3" s="156"/>
      <c r="I3" s="28"/>
      <c r="J3" s="245" t="s">
        <v>128</v>
      </c>
      <c r="K3" s="246"/>
      <c r="L3" s="310"/>
      <c r="M3" s="22"/>
      <c r="N3" s="22"/>
      <c r="O3" s="22"/>
      <c r="P3" s="22"/>
    </row>
    <row r="4" spans="2:17" ht="26.5" customHeight="1" x14ac:dyDescent="0.35">
      <c r="B4" s="245" t="s">
        <v>130</v>
      </c>
      <c r="C4" s="246"/>
      <c r="D4" s="246"/>
      <c r="E4" s="242" t="s">
        <v>129</v>
      </c>
      <c r="F4" s="244"/>
      <c r="G4" s="161"/>
      <c r="H4" s="156"/>
      <c r="I4" s="28"/>
      <c r="J4" s="162"/>
      <c r="K4" s="157"/>
      <c r="L4" s="156"/>
      <c r="M4" s="22"/>
      <c r="N4" s="22"/>
      <c r="O4" s="22"/>
      <c r="P4" s="22"/>
    </row>
    <row r="5" spans="2:17" ht="28" customHeight="1" x14ac:dyDescent="0.35">
      <c r="B5" s="245" t="s">
        <v>128</v>
      </c>
      <c r="C5" s="246"/>
      <c r="D5" s="246"/>
      <c r="E5" s="246" t="s">
        <v>127</v>
      </c>
      <c r="F5" s="246"/>
      <c r="G5" s="161"/>
      <c r="H5" s="160"/>
      <c r="I5" s="159"/>
      <c r="J5" s="158"/>
      <c r="K5" s="157"/>
      <c r="L5" s="156"/>
      <c r="M5" s="22"/>
      <c r="N5" s="22"/>
      <c r="O5" s="22"/>
      <c r="P5" s="22"/>
    </row>
    <row r="6" spans="2:17" ht="21.65" customHeight="1" x14ac:dyDescent="0.35">
      <c r="B6" s="155"/>
      <c r="C6" s="154"/>
      <c r="D6" s="154"/>
      <c r="E6" s="242" t="s">
        <v>126</v>
      </c>
      <c r="F6" s="242"/>
      <c r="G6" s="153"/>
      <c r="H6" s="150"/>
      <c r="I6" s="140"/>
      <c r="J6" s="152"/>
      <c r="K6" s="151"/>
      <c r="L6" s="150"/>
      <c r="M6" s="139"/>
      <c r="N6" s="28"/>
      <c r="O6" s="28"/>
      <c r="P6" s="28"/>
      <c r="Q6" s="28"/>
    </row>
    <row r="7" spans="2:17" ht="21.65" customHeight="1" thickBot="1" x14ac:dyDescent="0.4">
      <c r="B7" s="149"/>
      <c r="C7" s="148"/>
      <c r="D7" s="148"/>
      <c r="E7" s="247" t="s">
        <v>125</v>
      </c>
      <c r="F7" s="247"/>
      <c r="G7" s="147"/>
      <c r="H7" s="144"/>
      <c r="I7" s="140"/>
      <c r="J7" s="146"/>
      <c r="K7" s="145"/>
      <c r="L7" s="144"/>
      <c r="M7" s="139"/>
      <c r="N7" s="28"/>
      <c r="O7" s="28"/>
      <c r="P7" s="28"/>
      <c r="Q7" s="28"/>
    </row>
    <row r="8" spans="2:17" ht="5.15" customHeight="1" x14ac:dyDescent="0.35">
      <c r="B8" s="28"/>
      <c r="C8" s="140"/>
      <c r="D8" s="140"/>
      <c r="E8" s="143"/>
      <c r="F8" s="143"/>
      <c r="G8" s="78"/>
      <c r="H8" s="140"/>
      <c r="I8" s="140"/>
      <c r="J8" s="139"/>
      <c r="K8" s="141"/>
      <c r="L8" s="140"/>
      <c r="M8" s="139"/>
      <c r="N8" s="28"/>
      <c r="O8" s="28"/>
      <c r="P8" s="28"/>
      <c r="Q8" s="28"/>
    </row>
    <row r="9" spans="2:17" ht="28.5" customHeight="1" x14ac:dyDescent="0.35">
      <c r="B9" s="240" t="s">
        <v>124</v>
      </c>
      <c r="C9" s="241"/>
      <c r="D9" s="241"/>
      <c r="E9" s="241"/>
      <c r="F9" s="241"/>
      <c r="G9" s="241"/>
      <c r="H9" s="241"/>
      <c r="I9" s="142"/>
      <c r="J9" s="139"/>
      <c r="K9" s="141"/>
      <c r="L9" s="140"/>
      <c r="M9" s="139"/>
      <c r="N9" s="28"/>
      <c r="O9" s="28"/>
      <c r="P9" s="28"/>
      <c r="Q9" s="28"/>
    </row>
    <row r="10" spans="2:17" ht="5.5" customHeight="1" thickBot="1" x14ac:dyDescent="0.4">
      <c r="B10" s="138"/>
      <c r="C10" s="138"/>
      <c r="D10" s="137"/>
      <c r="E10" s="136"/>
      <c r="F10" s="136"/>
      <c r="G10" s="136"/>
      <c r="H10" s="135"/>
      <c r="I10" s="135"/>
      <c r="J10" s="134"/>
      <c r="K10" s="36"/>
      <c r="L10" s="28"/>
      <c r="M10" s="22"/>
      <c r="N10" s="22"/>
      <c r="O10" s="22"/>
      <c r="P10" s="22"/>
    </row>
    <row r="11" spans="2:17" ht="42" customHeight="1" thickBot="1" x14ac:dyDescent="0.4">
      <c r="B11" s="261" t="s">
        <v>2</v>
      </c>
      <c r="C11" s="262"/>
      <c r="D11" s="262"/>
      <c r="E11" s="133" t="s">
        <v>123</v>
      </c>
      <c r="F11" s="133" t="s">
        <v>122</v>
      </c>
      <c r="G11" s="132"/>
      <c r="H11" s="248" t="s">
        <v>121</v>
      </c>
      <c r="I11" s="249"/>
      <c r="J11" s="130" t="s">
        <v>120</v>
      </c>
      <c r="K11" s="131"/>
      <c r="L11" s="130" t="s">
        <v>119</v>
      </c>
    </row>
    <row r="12" spans="2:17" ht="28.5" customHeight="1" x14ac:dyDescent="0.35">
      <c r="B12" s="254" t="s">
        <v>118</v>
      </c>
      <c r="C12" s="259" t="s">
        <v>117</v>
      </c>
      <c r="D12" s="237" t="s">
        <v>101</v>
      </c>
      <c r="E12" s="238"/>
      <c r="F12" s="239"/>
      <c r="G12" s="111"/>
      <c r="H12" s="252" t="s">
        <v>10</v>
      </c>
      <c r="I12" s="253"/>
      <c r="J12" s="129">
        <f>SUM(J13:J17)</f>
        <v>0</v>
      </c>
      <c r="K12" s="128" t="s">
        <v>63</v>
      </c>
      <c r="L12" s="99">
        <f>SUM(L13:L17)</f>
        <v>0</v>
      </c>
      <c r="M12" s="21" t="s">
        <v>116</v>
      </c>
      <c r="N12" s="21" t="s">
        <v>115</v>
      </c>
      <c r="O12" s="21" t="s">
        <v>114</v>
      </c>
    </row>
    <row r="13" spans="2:17" ht="26.15" customHeight="1" x14ac:dyDescent="0.35">
      <c r="B13" s="255"/>
      <c r="C13" s="260"/>
      <c r="D13" s="96" t="s">
        <v>99</v>
      </c>
      <c r="E13" s="106"/>
      <c r="F13" s="106"/>
      <c r="G13" s="105"/>
      <c r="H13" s="177"/>
      <c r="I13" s="173" t="s">
        <v>113</v>
      </c>
      <c r="J13" s="116"/>
      <c r="K13" s="87"/>
      <c r="L13" s="88"/>
    </row>
    <row r="14" spans="2:17" ht="26.15" customHeight="1" x14ac:dyDescent="0.35">
      <c r="B14" s="255"/>
      <c r="C14" s="260"/>
      <c r="D14" s="120" t="s">
        <v>97</v>
      </c>
      <c r="E14" s="119"/>
      <c r="F14" s="119"/>
      <c r="G14" s="118"/>
      <c r="H14" s="177"/>
      <c r="I14" s="173" t="s">
        <v>112</v>
      </c>
      <c r="J14" s="110"/>
      <c r="K14" s="109"/>
      <c r="L14" s="88"/>
    </row>
    <row r="15" spans="2:17" ht="30" customHeight="1" x14ac:dyDescent="0.35">
      <c r="B15" s="255"/>
      <c r="C15" s="260"/>
      <c r="D15" s="96" t="s">
        <v>111</v>
      </c>
      <c r="E15" s="66"/>
      <c r="F15" s="61"/>
      <c r="H15" s="177"/>
      <c r="I15" s="173" t="s">
        <v>110</v>
      </c>
      <c r="J15" s="110"/>
      <c r="K15" s="109"/>
      <c r="L15" s="88"/>
    </row>
    <row r="16" spans="2:17" ht="26.15" customHeight="1" x14ac:dyDescent="0.35">
      <c r="B16" s="255"/>
      <c r="C16" s="260"/>
      <c r="D16" s="98" t="s">
        <v>84</v>
      </c>
      <c r="E16" s="97">
        <v>0</v>
      </c>
      <c r="F16" s="127">
        <v>0</v>
      </c>
      <c r="H16" s="177"/>
      <c r="I16" s="173" t="s">
        <v>110</v>
      </c>
      <c r="J16" s="110"/>
      <c r="K16" s="109"/>
      <c r="L16" s="88"/>
    </row>
    <row r="17" spans="2:23" ht="26" customHeight="1" thickBot="1" x14ac:dyDescent="0.4">
      <c r="B17" s="255"/>
      <c r="C17" s="260"/>
      <c r="D17" s="263" t="s">
        <v>94</v>
      </c>
      <c r="E17" s="264"/>
      <c r="F17" s="265"/>
      <c r="G17" s="111"/>
      <c r="H17" s="178"/>
      <c r="I17" s="176" t="s">
        <v>110</v>
      </c>
      <c r="J17" s="110"/>
      <c r="K17" s="109"/>
      <c r="L17" s="88"/>
    </row>
    <row r="18" spans="2:23" ht="46" customHeight="1" x14ac:dyDescent="0.35">
      <c r="B18" s="255"/>
      <c r="C18" s="260"/>
      <c r="D18" s="107" t="s">
        <v>92</v>
      </c>
      <c r="E18" s="106"/>
      <c r="F18" s="106"/>
      <c r="G18" s="105"/>
      <c r="H18" s="320" t="s">
        <v>109</v>
      </c>
      <c r="I18" s="321"/>
      <c r="J18" s="126">
        <f>J19</f>
        <v>0</v>
      </c>
      <c r="K18" s="84" t="s">
        <v>63</v>
      </c>
      <c r="L18" s="83">
        <f>L19</f>
        <v>0</v>
      </c>
    </row>
    <row r="19" spans="2:23" ht="26.15" customHeight="1" x14ac:dyDescent="0.35">
      <c r="B19" s="255"/>
      <c r="C19" s="260"/>
      <c r="D19" s="96" t="s">
        <v>108</v>
      </c>
      <c r="E19" s="106"/>
      <c r="F19" s="106"/>
      <c r="G19" s="105"/>
      <c r="H19" s="125"/>
      <c r="I19" s="123" t="s">
        <v>107</v>
      </c>
      <c r="J19" s="317">
        <f>((H19%*H20)*H21*H22*H23%)</f>
        <v>0</v>
      </c>
      <c r="K19" s="314"/>
      <c r="L19" s="311"/>
    </row>
    <row r="20" spans="2:23" ht="26.15" customHeight="1" x14ac:dyDescent="0.35">
      <c r="B20" s="255"/>
      <c r="C20" s="260"/>
      <c r="D20" s="124" t="s">
        <v>106</v>
      </c>
      <c r="E20" s="106"/>
      <c r="F20" s="106"/>
      <c r="G20" s="105"/>
      <c r="H20" s="122"/>
      <c r="I20" s="123" t="s">
        <v>105</v>
      </c>
      <c r="J20" s="318"/>
      <c r="K20" s="315"/>
      <c r="L20" s="312"/>
    </row>
    <row r="21" spans="2:23" ht="26.15" customHeight="1" x14ac:dyDescent="0.35">
      <c r="B21" s="255"/>
      <c r="C21" s="260"/>
      <c r="D21" s="98" t="s">
        <v>84</v>
      </c>
      <c r="E21" s="97">
        <v>0</v>
      </c>
      <c r="F21" s="97">
        <v>0</v>
      </c>
      <c r="H21" s="122"/>
      <c r="I21" s="123" t="s">
        <v>104</v>
      </c>
      <c r="J21" s="318"/>
      <c r="K21" s="315"/>
      <c r="L21" s="312"/>
    </row>
    <row r="22" spans="2:23" ht="25.5" customHeight="1" x14ac:dyDescent="0.35">
      <c r="B22" s="255"/>
      <c r="C22" s="257" t="s">
        <v>103</v>
      </c>
      <c r="D22" s="258"/>
      <c r="E22" s="93">
        <f>E16+E21</f>
        <v>0</v>
      </c>
      <c r="F22" s="93">
        <f>F16+F21</f>
        <v>0</v>
      </c>
      <c r="G22" s="92"/>
      <c r="H22" s="122"/>
      <c r="I22" s="123" t="s">
        <v>102</v>
      </c>
      <c r="J22" s="318"/>
      <c r="K22" s="315"/>
      <c r="L22" s="312"/>
    </row>
    <row r="23" spans="2:23" ht="26.15" customHeight="1" thickBot="1" x14ac:dyDescent="0.4">
      <c r="B23" s="255"/>
      <c r="C23" s="260" t="s">
        <v>82</v>
      </c>
      <c r="D23" s="263" t="s">
        <v>101</v>
      </c>
      <c r="E23" s="264"/>
      <c r="F23" s="265"/>
      <c r="G23" s="111"/>
      <c r="H23" s="174"/>
      <c r="I23" s="175" t="s">
        <v>100</v>
      </c>
      <c r="J23" s="319"/>
      <c r="K23" s="316"/>
      <c r="L23" s="313"/>
    </row>
    <row r="24" spans="2:23" ht="34.5" customHeight="1" thickBot="1" x14ac:dyDescent="0.4">
      <c r="B24" s="255"/>
      <c r="C24" s="260"/>
      <c r="D24" s="96" t="s">
        <v>99</v>
      </c>
      <c r="E24" s="106"/>
      <c r="F24" s="106"/>
      <c r="G24" s="105"/>
      <c r="H24" s="180"/>
      <c r="I24" s="179" t="s">
        <v>98</v>
      </c>
      <c r="J24" s="121">
        <f>SUM(J25:J34)</f>
        <v>0</v>
      </c>
      <c r="K24" s="84" t="s">
        <v>63</v>
      </c>
      <c r="L24" s="83">
        <f>SUM(L25:L34)</f>
        <v>0</v>
      </c>
    </row>
    <row r="25" spans="2:23" ht="26.15" customHeight="1" x14ac:dyDescent="0.35">
      <c r="B25" s="255"/>
      <c r="C25" s="260"/>
      <c r="D25" s="120" t="s">
        <v>97</v>
      </c>
      <c r="E25" s="119"/>
      <c r="F25" s="119"/>
      <c r="G25" s="118"/>
      <c r="H25" s="322" t="s">
        <v>137</v>
      </c>
      <c r="I25" s="323"/>
      <c r="J25" s="116"/>
      <c r="K25" s="87"/>
      <c r="L25" s="117"/>
    </row>
    <row r="26" spans="2:23" ht="26.15" customHeight="1" x14ac:dyDescent="0.35">
      <c r="B26" s="255"/>
      <c r="C26" s="260"/>
      <c r="D26" s="96" t="s">
        <v>91</v>
      </c>
      <c r="E26" s="66"/>
      <c r="F26" s="66"/>
      <c r="H26" s="228" t="s">
        <v>96</v>
      </c>
      <c r="I26" s="229"/>
      <c r="J26" s="116"/>
      <c r="K26" s="87"/>
      <c r="L26" s="88"/>
    </row>
    <row r="27" spans="2:23" ht="26.15" customHeight="1" x14ac:dyDescent="0.35">
      <c r="B27" s="255"/>
      <c r="C27" s="260"/>
      <c r="D27" s="98" t="s">
        <v>84</v>
      </c>
      <c r="E27" s="97">
        <v>0</v>
      </c>
      <c r="F27" s="97">
        <v>0</v>
      </c>
      <c r="H27" s="228" t="s">
        <v>95</v>
      </c>
      <c r="I27" s="229"/>
      <c r="J27" s="116"/>
      <c r="K27" s="87"/>
      <c r="L27" s="88"/>
    </row>
    <row r="28" spans="2:23" ht="26.15" customHeight="1" x14ac:dyDescent="0.35">
      <c r="B28" s="255"/>
      <c r="C28" s="260"/>
      <c r="D28" s="263" t="s">
        <v>94</v>
      </c>
      <c r="E28" s="264"/>
      <c r="F28" s="265"/>
      <c r="G28" s="111"/>
      <c r="H28" s="228" t="s">
        <v>93</v>
      </c>
      <c r="I28" s="229"/>
      <c r="J28" s="116"/>
      <c r="K28" s="87"/>
      <c r="L28" s="88"/>
    </row>
    <row r="29" spans="2:23" ht="26.15" customHeight="1" x14ac:dyDescent="0.35">
      <c r="B29" s="255"/>
      <c r="C29" s="260"/>
      <c r="D29" s="107" t="s">
        <v>92</v>
      </c>
      <c r="E29" s="106"/>
      <c r="F29" s="106"/>
      <c r="G29" s="105"/>
      <c r="H29" s="228" t="s">
        <v>90</v>
      </c>
      <c r="I29" s="229"/>
      <c r="J29" s="116"/>
      <c r="K29" s="87"/>
      <c r="L29" s="88"/>
    </row>
    <row r="30" spans="2:23" ht="26.15" customHeight="1" x14ac:dyDescent="0.35">
      <c r="B30" s="255"/>
      <c r="C30" s="260"/>
      <c r="D30" s="96" t="s">
        <v>91</v>
      </c>
      <c r="E30" s="66"/>
      <c r="F30" s="66"/>
      <c r="H30" s="228" t="s">
        <v>90</v>
      </c>
      <c r="I30" s="229"/>
      <c r="J30" s="116"/>
      <c r="K30" s="87"/>
      <c r="L30" s="88"/>
      <c r="R30" s="28"/>
      <c r="S30" s="28"/>
      <c r="T30" s="28"/>
      <c r="U30" s="28"/>
      <c r="V30" s="28"/>
      <c r="W30" s="28"/>
    </row>
    <row r="31" spans="2:23" ht="26.15" customHeight="1" x14ac:dyDescent="0.35">
      <c r="B31" s="255"/>
      <c r="C31" s="260"/>
      <c r="D31" s="98" t="s">
        <v>84</v>
      </c>
      <c r="E31" s="97">
        <v>0</v>
      </c>
      <c r="F31" s="97">
        <v>0</v>
      </c>
      <c r="H31" s="228" t="s">
        <v>89</v>
      </c>
      <c r="I31" s="229"/>
      <c r="J31" s="116"/>
      <c r="K31" s="87"/>
      <c r="L31" s="88"/>
      <c r="R31" s="28"/>
      <c r="S31" s="28"/>
      <c r="T31" s="28"/>
      <c r="U31" s="28"/>
      <c r="V31" s="28"/>
      <c r="W31" s="28"/>
    </row>
    <row r="32" spans="2:23" ht="27" customHeight="1" x14ac:dyDescent="0.35">
      <c r="B32" s="255"/>
      <c r="C32" s="257" t="s">
        <v>88</v>
      </c>
      <c r="D32" s="258"/>
      <c r="E32" s="93">
        <f>SUM(E27+E31)</f>
        <v>0</v>
      </c>
      <c r="F32" s="93">
        <f>F27+F31</f>
        <v>0</v>
      </c>
      <c r="G32" s="92"/>
      <c r="H32" s="228" t="s">
        <v>65</v>
      </c>
      <c r="I32" s="229"/>
      <c r="J32" s="116"/>
      <c r="K32" s="87"/>
      <c r="L32" s="88"/>
      <c r="R32" s="28"/>
      <c r="S32" s="28"/>
      <c r="T32" s="28"/>
      <c r="U32" s="28"/>
      <c r="V32" s="28"/>
      <c r="W32" s="28"/>
    </row>
    <row r="33" spans="2:23" ht="26.15" customHeight="1" thickBot="1" x14ac:dyDescent="0.4">
      <c r="B33" s="255"/>
      <c r="C33" s="115"/>
      <c r="D33" s="114" t="s">
        <v>87</v>
      </c>
      <c r="E33" s="113"/>
      <c r="F33" s="112"/>
      <c r="G33" s="111"/>
      <c r="H33" s="230" t="s">
        <v>65</v>
      </c>
      <c r="I33" s="231"/>
      <c r="J33" s="110"/>
      <c r="K33" s="109"/>
      <c r="L33" s="108"/>
      <c r="R33" s="28"/>
      <c r="S33" s="28"/>
      <c r="T33" s="28"/>
      <c r="U33" s="28"/>
      <c r="V33" s="28"/>
      <c r="W33" s="28"/>
    </row>
    <row r="34" spans="2:23" ht="26.15" customHeight="1" thickTop="1" thickBot="1" x14ac:dyDescent="0.4">
      <c r="B34" s="255"/>
      <c r="C34" s="256" t="s">
        <v>86</v>
      </c>
      <c r="D34" s="107" t="s">
        <v>81</v>
      </c>
      <c r="E34" s="106"/>
      <c r="F34" s="106"/>
      <c r="G34" s="105"/>
      <c r="H34" s="232" t="s">
        <v>28</v>
      </c>
      <c r="I34" s="233"/>
      <c r="J34" s="104"/>
      <c r="K34" s="103"/>
      <c r="L34" s="102"/>
      <c r="R34" s="28"/>
      <c r="S34" s="28"/>
      <c r="T34" s="28"/>
      <c r="U34" s="28"/>
      <c r="V34" s="28"/>
      <c r="W34" s="28"/>
    </row>
    <row r="35" spans="2:23" ht="36" customHeight="1" x14ac:dyDescent="0.35">
      <c r="B35" s="255"/>
      <c r="C35" s="256"/>
      <c r="D35" s="96" t="s">
        <v>79</v>
      </c>
      <c r="E35" s="66"/>
      <c r="F35" s="66"/>
      <c r="H35" s="324" t="s">
        <v>85</v>
      </c>
      <c r="I35" s="253"/>
      <c r="J35" s="101">
        <f>SUM(J36:J42)</f>
        <v>0</v>
      </c>
      <c r="K35" s="100" t="s">
        <v>63</v>
      </c>
      <c r="L35" s="99">
        <f>SUM(L36:L42)</f>
        <v>0</v>
      </c>
      <c r="R35" s="28"/>
      <c r="S35" s="28"/>
      <c r="T35" s="28"/>
      <c r="U35" s="28"/>
      <c r="V35" s="28"/>
      <c r="W35" s="28"/>
    </row>
    <row r="36" spans="2:23" ht="26.15" customHeight="1" x14ac:dyDescent="0.35">
      <c r="B36" s="255"/>
      <c r="C36" s="256"/>
      <c r="D36" s="98" t="s">
        <v>84</v>
      </c>
      <c r="E36" s="97">
        <v>0</v>
      </c>
      <c r="F36" s="97">
        <v>0</v>
      </c>
      <c r="H36" s="228" t="s">
        <v>83</v>
      </c>
      <c r="I36" s="229"/>
      <c r="J36" s="89"/>
      <c r="K36" s="87"/>
      <c r="L36" s="88"/>
      <c r="R36" s="28"/>
      <c r="S36" s="28"/>
      <c r="T36" s="28"/>
      <c r="U36" s="28"/>
      <c r="V36" s="28"/>
      <c r="W36" s="28"/>
    </row>
    <row r="37" spans="2:23" ht="26.15" customHeight="1" x14ac:dyDescent="0.35">
      <c r="B37" s="255"/>
      <c r="C37" s="256" t="s">
        <v>82</v>
      </c>
      <c r="D37" s="96" t="s">
        <v>81</v>
      </c>
      <c r="E37" s="66"/>
      <c r="F37" s="66"/>
      <c r="H37" s="228" t="s">
        <v>80</v>
      </c>
      <c r="I37" s="229"/>
      <c r="J37" s="89"/>
      <c r="K37" s="87"/>
      <c r="L37" s="88"/>
      <c r="R37" s="28"/>
      <c r="S37" s="28"/>
      <c r="T37" s="28"/>
      <c r="U37" s="28"/>
      <c r="V37" s="28"/>
      <c r="W37" s="28"/>
    </row>
    <row r="38" spans="2:23" ht="26.15" customHeight="1" x14ac:dyDescent="0.35">
      <c r="B38" s="255"/>
      <c r="C38" s="256"/>
      <c r="D38" s="96" t="s">
        <v>79</v>
      </c>
      <c r="E38" s="66"/>
      <c r="F38" s="66"/>
      <c r="H38" s="228" t="s">
        <v>78</v>
      </c>
      <c r="I38" s="229"/>
      <c r="J38" s="89"/>
      <c r="K38" s="87"/>
      <c r="L38" s="88"/>
      <c r="O38" s="95"/>
      <c r="P38" s="95"/>
      <c r="R38" s="28"/>
      <c r="S38" s="28"/>
      <c r="T38" s="28"/>
      <c r="U38" s="28"/>
      <c r="V38" s="28"/>
      <c r="W38" s="28"/>
    </row>
    <row r="39" spans="2:23" ht="27" customHeight="1" x14ac:dyDescent="0.35">
      <c r="B39" s="255"/>
      <c r="C39" s="256"/>
      <c r="D39" s="94" t="s">
        <v>77</v>
      </c>
      <c r="E39" s="66"/>
      <c r="F39" s="66"/>
      <c r="H39" s="228" t="s">
        <v>76</v>
      </c>
      <c r="I39" s="229"/>
      <c r="J39" s="89"/>
      <c r="K39" s="87"/>
      <c r="L39" s="88"/>
    </row>
    <row r="40" spans="2:23" ht="27.65" customHeight="1" x14ac:dyDescent="0.35">
      <c r="B40" s="255"/>
      <c r="C40" s="257" t="s">
        <v>75</v>
      </c>
      <c r="D40" s="258"/>
      <c r="E40" s="93">
        <f>E36+E39</f>
        <v>0</v>
      </c>
      <c r="F40" s="93">
        <f>F36+F39</f>
        <v>0</v>
      </c>
      <c r="G40" s="92"/>
      <c r="H40" s="228" t="s">
        <v>74</v>
      </c>
      <c r="I40" s="229"/>
      <c r="J40" s="89"/>
      <c r="K40" s="87"/>
      <c r="L40" s="88"/>
    </row>
    <row r="41" spans="2:23" ht="26.15" customHeight="1" x14ac:dyDescent="0.35">
      <c r="B41" s="255"/>
      <c r="C41" s="275" t="s">
        <v>73</v>
      </c>
      <c r="D41" s="276"/>
      <c r="E41" s="91">
        <f>E22+E36</f>
        <v>0</v>
      </c>
      <c r="F41" s="91">
        <f>F22+F36</f>
        <v>0</v>
      </c>
      <c r="G41" s="90"/>
      <c r="H41" s="228" t="s">
        <v>72</v>
      </c>
      <c r="I41" s="229"/>
      <c r="J41" s="89"/>
      <c r="K41" s="87"/>
      <c r="L41" s="88"/>
    </row>
    <row r="42" spans="2:23" ht="26.15" customHeight="1" x14ac:dyDescent="0.35">
      <c r="B42" s="255"/>
      <c r="C42" s="275" t="s">
        <v>71</v>
      </c>
      <c r="D42" s="276"/>
      <c r="E42" s="91">
        <f>E32+E39</f>
        <v>0</v>
      </c>
      <c r="F42" s="91">
        <f>F32+F39</f>
        <v>0</v>
      </c>
      <c r="G42" s="90"/>
      <c r="H42" s="228" t="s">
        <v>65</v>
      </c>
      <c r="I42" s="229"/>
      <c r="J42" s="89"/>
      <c r="K42" s="87"/>
      <c r="L42" s="88"/>
    </row>
    <row r="43" spans="2:23" ht="29.25" customHeight="1" x14ac:dyDescent="0.35">
      <c r="B43" s="255"/>
      <c r="C43" s="283" t="s">
        <v>70</v>
      </c>
      <c r="D43" s="284"/>
      <c r="E43" s="82">
        <f>E41+E42</f>
        <v>0</v>
      </c>
      <c r="F43" s="82">
        <f>F41+F42</f>
        <v>0</v>
      </c>
      <c r="G43" s="78"/>
      <c r="H43" s="291" t="s">
        <v>69</v>
      </c>
      <c r="I43" s="292"/>
      <c r="J43" s="85">
        <f>SUM(J44:J47)</f>
        <v>0</v>
      </c>
      <c r="K43" s="84" t="s">
        <v>63</v>
      </c>
      <c r="L43" s="83">
        <f>SUM(L44:L47)</f>
        <v>0</v>
      </c>
    </row>
    <row r="44" spans="2:23" ht="26.15" customHeight="1" x14ac:dyDescent="0.35">
      <c r="B44" s="255" t="s">
        <v>68</v>
      </c>
      <c r="C44" s="266"/>
      <c r="D44" s="67" t="s">
        <v>55</v>
      </c>
      <c r="E44" s="66"/>
      <c r="F44" s="66"/>
      <c r="H44" s="228" t="s">
        <v>67</v>
      </c>
      <c r="I44" s="229"/>
      <c r="J44" s="65"/>
      <c r="K44" s="87"/>
      <c r="L44" s="86"/>
    </row>
    <row r="45" spans="2:23" ht="33.75" customHeight="1" x14ac:dyDescent="0.35">
      <c r="B45" s="255"/>
      <c r="C45" s="266"/>
      <c r="D45" s="67" t="s">
        <v>55</v>
      </c>
      <c r="E45" s="66"/>
      <c r="F45" s="66"/>
      <c r="H45" s="228" t="s">
        <v>66</v>
      </c>
      <c r="I45" s="229"/>
      <c r="J45" s="65"/>
      <c r="K45" s="87"/>
      <c r="L45" s="86"/>
    </row>
    <row r="46" spans="2:23" ht="26.15" customHeight="1" x14ac:dyDescent="0.35">
      <c r="B46" s="255"/>
      <c r="C46" s="266"/>
      <c r="D46" s="67" t="s">
        <v>55</v>
      </c>
      <c r="E46" s="66"/>
      <c r="F46" s="66"/>
      <c r="H46" s="228" t="s">
        <v>65</v>
      </c>
      <c r="I46" s="229"/>
      <c r="J46" s="65"/>
      <c r="K46" s="87"/>
      <c r="L46" s="86"/>
    </row>
    <row r="47" spans="2:23" ht="26.15" customHeight="1" x14ac:dyDescent="0.35">
      <c r="B47" s="255"/>
      <c r="C47" s="266"/>
      <c r="D47" s="67" t="s">
        <v>55</v>
      </c>
      <c r="E47" s="66"/>
      <c r="F47" s="66"/>
      <c r="H47" s="228" t="s">
        <v>65</v>
      </c>
      <c r="I47" s="229"/>
      <c r="J47" s="65"/>
      <c r="K47" s="87"/>
      <c r="L47" s="86"/>
    </row>
    <row r="48" spans="2:23" ht="37.5" customHeight="1" x14ac:dyDescent="0.35">
      <c r="B48" s="255"/>
      <c r="C48" s="266"/>
      <c r="D48" s="67" t="s">
        <v>55</v>
      </c>
      <c r="E48" s="66"/>
      <c r="F48" s="66"/>
      <c r="H48" s="291" t="s">
        <v>64</v>
      </c>
      <c r="I48" s="292"/>
      <c r="J48" s="85">
        <f>SUM(J49:J51)</f>
        <v>0</v>
      </c>
      <c r="K48" s="84" t="s">
        <v>63</v>
      </c>
      <c r="L48" s="83">
        <f>SUM(L49:L51)</f>
        <v>0</v>
      </c>
    </row>
    <row r="49" spans="2:12" ht="24.65" customHeight="1" x14ac:dyDescent="0.35">
      <c r="B49" s="255"/>
      <c r="C49" s="286" t="s">
        <v>62</v>
      </c>
      <c r="D49" s="287"/>
      <c r="E49" s="82">
        <f>SUM(E44:E48)</f>
        <v>0</v>
      </c>
      <c r="F49" s="82">
        <f>SUM(F44:F48)</f>
        <v>0</v>
      </c>
      <c r="G49" s="78"/>
      <c r="H49" s="300" t="s">
        <v>61</v>
      </c>
      <c r="I49" s="301"/>
      <c r="J49" s="65"/>
      <c r="K49" s="80"/>
      <c r="L49" s="63"/>
    </row>
    <row r="50" spans="2:12" ht="26.15" customHeight="1" x14ac:dyDescent="0.35">
      <c r="B50" s="255" t="s">
        <v>60</v>
      </c>
      <c r="C50" s="295"/>
      <c r="D50" s="67" t="s">
        <v>55</v>
      </c>
      <c r="E50" s="66"/>
      <c r="F50" s="66"/>
      <c r="H50" s="228" t="s">
        <v>55</v>
      </c>
      <c r="I50" s="229"/>
      <c r="J50" s="65"/>
      <c r="K50" s="80"/>
      <c r="L50" s="63"/>
    </row>
    <row r="51" spans="2:12" ht="26.15" customHeight="1" x14ac:dyDescent="0.35">
      <c r="B51" s="255"/>
      <c r="C51" s="296"/>
      <c r="D51" s="67" t="s">
        <v>55</v>
      </c>
      <c r="E51" s="66"/>
      <c r="F51" s="66"/>
      <c r="H51" s="228" t="s">
        <v>55</v>
      </c>
      <c r="I51" s="229"/>
      <c r="J51" s="60"/>
      <c r="K51" s="81"/>
      <c r="L51" s="58"/>
    </row>
    <row r="52" spans="2:12" ht="26.15" customHeight="1" x14ac:dyDescent="0.35">
      <c r="B52" s="255"/>
      <c r="C52" s="296"/>
      <c r="D52" s="67" t="s">
        <v>55</v>
      </c>
      <c r="E52" s="66"/>
      <c r="F52" s="66"/>
      <c r="H52" s="228" t="s">
        <v>55</v>
      </c>
      <c r="I52" s="229"/>
      <c r="J52" s="65"/>
      <c r="K52" s="80"/>
      <c r="L52" s="63"/>
    </row>
    <row r="53" spans="2:12" ht="26.15" customHeight="1" x14ac:dyDescent="0.35">
      <c r="B53" s="255"/>
      <c r="C53" s="296"/>
      <c r="D53" s="67" t="s">
        <v>55</v>
      </c>
      <c r="E53" s="66"/>
      <c r="F53" s="66"/>
      <c r="H53" s="228" t="s">
        <v>55</v>
      </c>
      <c r="I53" s="229"/>
      <c r="J53" s="65"/>
      <c r="K53" s="80"/>
      <c r="L53" s="63"/>
    </row>
    <row r="54" spans="2:12" ht="26.15" customHeight="1" x14ac:dyDescent="0.35">
      <c r="B54" s="255"/>
      <c r="C54" s="296"/>
      <c r="D54" s="67" t="s">
        <v>55</v>
      </c>
      <c r="E54" s="66"/>
      <c r="F54" s="66"/>
      <c r="H54" s="228" t="s">
        <v>55</v>
      </c>
      <c r="I54" s="229"/>
      <c r="J54" s="65"/>
      <c r="K54" s="80"/>
      <c r="L54" s="63"/>
    </row>
    <row r="55" spans="2:12" ht="26.15" customHeight="1" x14ac:dyDescent="0.35">
      <c r="B55" s="285"/>
      <c r="C55" s="296"/>
      <c r="D55" s="67" t="s">
        <v>55</v>
      </c>
      <c r="E55" s="61"/>
      <c r="F55" s="66"/>
      <c r="H55" s="228" t="s">
        <v>55</v>
      </c>
      <c r="I55" s="229"/>
      <c r="J55" s="65"/>
      <c r="K55" s="80"/>
      <c r="L55" s="63"/>
    </row>
    <row r="56" spans="2:12" ht="26.15" customHeight="1" x14ac:dyDescent="0.35">
      <c r="B56" s="285"/>
      <c r="C56" s="297"/>
      <c r="D56" s="67" t="s">
        <v>55</v>
      </c>
      <c r="E56" s="61"/>
      <c r="F56" s="66"/>
      <c r="H56" s="228" t="s">
        <v>55</v>
      </c>
      <c r="I56" s="229"/>
      <c r="J56" s="65"/>
      <c r="K56" s="80"/>
      <c r="L56" s="63"/>
    </row>
    <row r="57" spans="2:12" ht="27" customHeight="1" thickBot="1" x14ac:dyDescent="0.4">
      <c r="B57" s="285"/>
      <c r="C57" s="293" t="s">
        <v>59</v>
      </c>
      <c r="D57" s="294"/>
      <c r="E57" s="79">
        <f>SUM(E50:E56)</f>
        <v>0</v>
      </c>
      <c r="F57" s="79">
        <f>SUM(F50:F56)</f>
        <v>0</v>
      </c>
      <c r="G57" s="78"/>
      <c r="H57" s="302" t="s">
        <v>55</v>
      </c>
      <c r="I57" s="303"/>
      <c r="J57" s="77"/>
      <c r="K57" s="76"/>
      <c r="L57" s="75"/>
    </row>
    <row r="58" spans="2:12" ht="28.5" customHeight="1" thickBot="1" x14ac:dyDescent="0.4">
      <c r="B58" s="280" t="s">
        <v>58</v>
      </c>
      <c r="C58" s="281"/>
      <c r="D58" s="282"/>
      <c r="E58" s="55">
        <f>SUM(E43+E49+E57)</f>
        <v>0</v>
      </c>
      <c r="F58" s="55">
        <f>SUM(F43+F49+F57)</f>
        <v>0</v>
      </c>
      <c r="G58"/>
      <c r="H58" s="304" t="s">
        <v>58</v>
      </c>
      <c r="I58" s="305"/>
      <c r="J58" s="74">
        <f>J12+J24+J18+J35+J43+J48</f>
        <v>0</v>
      </c>
      <c r="K58" s="73"/>
      <c r="L58" s="55">
        <f>SUM(L12+L18+L24+L35+L43+L48)</f>
        <v>0</v>
      </c>
    </row>
    <row r="59" spans="2:12" ht="26.15" customHeight="1" thickTop="1" x14ac:dyDescent="0.35">
      <c r="B59" s="288" t="s">
        <v>57</v>
      </c>
      <c r="C59" s="306"/>
      <c r="D59" s="72" t="s">
        <v>56</v>
      </c>
      <c r="E59" s="71"/>
      <c r="F59" s="71"/>
      <c r="H59" s="267" t="s">
        <v>57</v>
      </c>
      <c r="I59" s="268"/>
      <c r="J59" s="70"/>
      <c r="K59" s="69" t="s">
        <v>55</v>
      </c>
      <c r="L59" s="68"/>
    </row>
    <row r="60" spans="2:12" ht="26.15" customHeight="1" x14ac:dyDescent="0.35">
      <c r="B60" s="289"/>
      <c r="C60" s="307"/>
      <c r="D60" s="67" t="s">
        <v>56</v>
      </c>
      <c r="E60" s="66"/>
      <c r="F60" s="66"/>
      <c r="H60" s="269"/>
      <c r="I60" s="270"/>
      <c r="J60" s="65"/>
      <c r="K60" s="64" t="s">
        <v>55</v>
      </c>
      <c r="L60" s="63"/>
    </row>
    <row r="61" spans="2:12" ht="26.15" customHeight="1" thickBot="1" x14ac:dyDescent="0.4">
      <c r="B61" s="290"/>
      <c r="C61" s="308"/>
      <c r="D61" s="62" t="s">
        <v>56</v>
      </c>
      <c r="E61" s="61"/>
      <c r="F61" s="61"/>
      <c r="H61" s="271"/>
      <c r="I61" s="272"/>
      <c r="J61" s="60"/>
      <c r="K61" s="59" t="s">
        <v>55</v>
      </c>
      <c r="L61" s="58"/>
    </row>
    <row r="62" spans="2:12" ht="29.25" customHeight="1" thickBot="1" x14ac:dyDescent="0.4">
      <c r="B62" s="277" t="s">
        <v>54</v>
      </c>
      <c r="C62" s="278"/>
      <c r="D62" s="279"/>
      <c r="E62" s="55">
        <f>SUM(E59:E61)</f>
        <v>0</v>
      </c>
      <c r="F62" s="55">
        <f>SUM(F59:F61)</f>
        <v>0</v>
      </c>
      <c r="G62" s="57"/>
      <c r="H62" s="273" t="s">
        <v>54</v>
      </c>
      <c r="I62" s="274"/>
      <c r="J62" s="55">
        <f>SUM(J59:J61)</f>
        <v>0</v>
      </c>
      <c r="K62" s="56"/>
      <c r="L62" s="55">
        <f>SUM(L59:L61)</f>
        <v>0</v>
      </c>
    </row>
    <row r="63" spans="2:12" x14ac:dyDescent="0.35">
      <c r="B63" s="28"/>
      <c r="C63" s="29"/>
      <c r="D63" s="28"/>
      <c r="E63" s="25"/>
      <c r="F63" s="25"/>
      <c r="H63" s="22"/>
      <c r="I63" s="22"/>
      <c r="J63" s="31"/>
      <c r="K63" s="30"/>
      <c r="L63" s="22"/>
    </row>
    <row r="64" spans="2:12" x14ac:dyDescent="0.35">
      <c r="B64" s="28"/>
      <c r="C64" s="54" t="s">
        <v>53</v>
      </c>
      <c r="D64" s="54" t="s">
        <v>52</v>
      </c>
      <c r="E64" s="25"/>
      <c r="F64" s="25"/>
      <c r="H64" s="22"/>
      <c r="I64" s="22"/>
      <c r="J64" s="53" t="s">
        <v>53</v>
      </c>
      <c r="K64" s="52" t="s">
        <v>52</v>
      </c>
      <c r="L64" s="22"/>
    </row>
    <row r="65" spans="2:12" ht="26.15" customHeight="1" x14ac:dyDescent="0.35">
      <c r="B65" s="51" t="s">
        <v>51</v>
      </c>
      <c r="C65" s="50">
        <f>E16+E27</f>
        <v>0</v>
      </c>
      <c r="D65" s="50">
        <f>F16+F27</f>
        <v>0</v>
      </c>
      <c r="E65" s="25"/>
      <c r="F65" s="25"/>
      <c r="H65" s="298" t="s">
        <v>50</v>
      </c>
      <c r="I65" s="299"/>
      <c r="J65" s="44" t="e">
        <f>J12/J58</f>
        <v>#DIV/0!</v>
      </c>
      <c r="K65" s="48" t="e">
        <f>L12/L58</f>
        <v>#DIV/0!</v>
      </c>
      <c r="L65" s="22"/>
    </row>
    <row r="66" spans="2:12" ht="26.15" customHeight="1" x14ac:dyDescent="0.35">
      <c r="B66" s="51" t="s">
        <v>49</v>
      </c>
      <c r="C66" s="50">
        <f>E21+E31</f>
        <v>0</v>
      </c>
      <c r="D66" s="50">
        <f>F21+F31</f>
        <v>0</v>
      </c>
      <c r="E66" s="25"/>
      <c r="F66" s="25"/>
      <c r="H66" s="298" t="s">
        <v>48</v>
      </c>
      <c r="I66" s="299"/>
      <c r="J66" s="44" t="e">
        <f>J18/J58</f>
        <v>#DIV/0!</v>
      </c>
      <c r="K66" s="48" t="e">
        <f>L18/L58</f>
        <v>#DIV/0!</v>
      </c>
      <c r="L66" s="22"/>
    </row>
    <row r="67" spans="2:12" ht="36" customHeight="1" x14ac:dyDescent="0.35">
      <c r="B67" s="51" t="s">
        <v>47</v>
      </c>
      <c r="C67" s="50">
        <f>E40</f>
        <v>0</v>
      </c>
      <c r="D67" s="50">
        <f>F40</f>
        <v>0</v>
      </c>
      <c r="E67" s="25"/>
      <c r="F67" s="25"/>
      <c r="H67" s="298" t="s">
        <v>46</v>
      </c>
      <c r="I67" s="299"/>
      <c r="J67" s="44" t="e">
        <f>(J24+J35)/J58</f>
        <v>#DIV/0!</v>
      </c>
      <c r="K67" s="48" t="e">
        <f>(L24+L35)/L58</f>
        <v>#DIV/0!</v>
      </c>
      <c r="L67" s="22"/>
    </row>
    <row r="68" spans="2:12" ht="33" customHeight="1" x14ac:dyDescent="0.35">
      <c r="B68" s="22"/>
      <c r="C68" s="49"/>
      <c r="D68" s="41"/>
      <c r="E68" s="25"/>
      <c r="F68" s="25"/>
      <c r="H68" s="298" t="s">
        <v>45</v>
      </c>
      <c r="I68" s="299"/>
      <c r="J68" s="44" t="e">
        <f>J34/J58</f>
        <v>#DIV/0!</v>
      </c>
      <c r="K68" s="48" t="e">
        <f>K34/K58</f>
        <v>#DIV/0!</v>
      </c>
      <c r="L68" s="22"/>
    </row>
    <row r="69" spans="2:12" ht="26.15" customHeight="1" x14ac:dyDescent="0.35">
      <c r="B69" s="45" t="s">
        <v>44</v>
      </c>
      <c r="C69" s="44" t="e">
        <f>E43/E58</f>
        <v>#DIV/0!</v>
      </c>
      <c r="D69" s="44" t="e">
        <f>F43/F58</f>
        <v>#DIV/0!</v>
      </c>
      <c r="E69" s="25"/>
      <c r="F69" s="25"/>
      <c r="H69" s="266" t="s">
        <v>43</v>
      </c>
      <c r="I69" s="266"/>
      <c r="J69" s="47" t="e">
        <f>(J43+J48)/J58</f>
        <v>#DIV/0!</v>
      </c>
      <c r="K69" s="46" t="e">
        <f>(L43+L48)/L58</f>
        <v>#DIV/0!</v>
      </c>
      <c r="L69" s="22"/>
    </row>
    <row r="70" spans="2:12" ht="26.15" customHeight="1" x14ac:dyDescent="0.35">
      <c r="B70" s="45" t="s">
        <v>42</v>
      </c>
      <c r="C70" s="44" t="e">
        <f>E57/E58</f>
        <v>#DIV/0!</v>
      </c>
      <c r="D70" s="44" t="e">
        <f>F57/F58</f>
        <v>#DIV/0!</v>
      </c>
      <c r="E70" s="25"/>
      <c r="F70" s="25"/>
      <c r="H70" s="28"/>
      <c r="I70" s="28"/>
      <c r="J70" s="37"/>
      <c r="K70" s="36"/>
      <c r="L70" s="28"/>
    </row>
    <row r="71" spans="2:12" ht="26.15" customHeight="1" x14ac:dyDescent="0.35">
      <c r="B71" s="45" t="s">
        <v>41</v>
      </c>
      <c r="C71" s="44" t="e">
        <f>E49/E58</f>
        <v>#DIV/0!</v>
      </c>
      <c r="D71" s="44" t="e">
        <f>F49/F58</f>
        <v>#DIV/0!</v>
      </c>
      <c r="E71" s="25"/>
      <c r="F71" s="25"/>
      <c r="H71" s="28"/>
      <c r="I71" s="28"/>
      <c r="J71" s="43"/>
      <c r="K71" s="42"/>
      <c r="L71" s="33"/>
    </row>
    <row r="72" spans="2:12" ht="26.15" customHeight="1" x14ac:dyDescent="0.35">
      <c r="B72" s="28"/>
      <c r="C72" s="41"/>
      <c r="D72" s="41"/>
      <c r="E72" s="25"/>
      <c r="F72" s="25"/>
      <c r="H72" s="28"/>
      <c r="I72" s="28"/>
      <c r="J72" s="40"/>
      <c r="K72" s="39"/>
      <c r="L72" s="38"/>
    </row>
    <row r="73" spans="2:12" ht="26.15" customHeight="1" x14ac:dyDescent="0.35">
      <c r="B73" s="28"/>
      <c r="C73" s="41"/>
      <c r="D73" s="33"/>
      <c r="E73" s="25"/>
      <c r="F73" s="25"/>
      <c r="H73" s="28"/>
      <c r="I73" s="28"/>
      <c r="J73" s="40"/>
      <c r="K73" s="39"/>
      <c r="L73" s="38"/>
    </row>
    <row r="74" spans="2:12" ht="26.15" customHeight="1" x14ac:dyDescent="0.35">
      <c r="B74" s="28"/>
      <c r="C74" s="33"/>
      <c r="D74" s="28"/>
      <c r="E74" s="25"/>
      <c r="F74" s="25"/>
      <c r="H74" s="28"/>
      <c r="I74" s="28"/>
      <c r="J74" s="40"/>
      <c r="K74" s="39"/>
      <c r="L74" s="38"/>
    </row>
    <row r="75" spans="2:12" s="22" customFormat="1" x14ac:dyDescent="0.35">
      <c r="B75" s="29"/>
      <c r="C75" s="28"/>
      <c r="D75" s="28"/>
      <c r="E75" s="25"/>
      <c r="F75" s="25"/>
      <c r="G75" s="25"/>
      <c r="H75" s="28"/>
      <c r="I75" s="28"/>
      <c r="J75" s="37"/>
      <c r="K75" s="36"/>
      <c r="L75" s="28"/>
    </row>
    <row r="76" spans="2:12" s="22" customFormat="1" x14ac:dyDescent="0.35">
      <c r="B76" s="29"/>
      <c r="C76" s="28"/>
      <c r="D76" s="33"/>
      <c r="E76" s="25"/>
      <c r="F76" s="25"/>
      <c r="G76" s="25"/>
      <c r="H76" s="28"/>
      <c r="I76" s="28"/>
      <c r="J76" s="37"/>
      <c r="K76" s="36"/>
      <c r="L76" s="28"/>
    </row>
    <row r="77" spans="2:12" s="22" customFormat="1" x14ac:dyDescent="0.35">
      <c r="B77" s="33"/>
      <c r="C77" s="33"/>
      <c r="D77" s="33"/>
      <c r="E77" s="25"/>
      <c r="F77" s="25"/>
      <c r="G77" s="25"/>
      <c r="J77" s="31"/>
      <c r="K77" s="30"/>
    </row>
    <row r="78" spans="2:12" s="22" customFormat="1" x14ac:dyDescent="0.35">
      <c r="B78" s="28"/>
      <c r="C78" s="35"/>
      <c r="D78" s="33"/>
      <c r="E78" s="25"/>
      <c r="F78" s="25"/>
      <c r="G78" s="25"/>
      <c r="J78" s="31"/>
      <c r="K78" s="30"/>
    </row>
    <row r="79" spans="2:12" s="22" customFormat="1" x14ac:dyDescent="0.35">
      <c r="B79" s="29"/>
      <c r="C79" s="35"/>
      <c r="D79" s="33"/>
      <c r="E79" s="25"/>
      <c r="F79" s="25"/>
      <c r="G79" s="25"/>
      <c r="J79" s="31"/>
      <c r="K79" s="30"/>
    </row>
    <row r="80" spans="2:12" s="22" customFormat="1" x14ac:dyDescent="0.35">
      <c r="B80" s="29"/>
      <c r="C80" s="34"/>
      <c r="D80" s="33"/>
      <c r="E80" s="25"/>
      <c r="F80" s="25"/>
      <c r="G80" s="25"/>
      <c r="J80" s="31"/>
      <c r="K80" s="30"/>
    </row>
    <row r="81" spans="2:11" s="22" customFormat="1" x14ac:dyDescent="0.35">
      <c r="B81" s="33"/>
      <c r="C81" s="34"/>
      <c r="D81" s="28"/>
      <c r="E81" s="25"/>
      <c r="F81" s="25"/>
      <c r="G81" s="25"/>
      <c r="J81" s="31"/>
      <c r="K81" s="30"/>
    </row>
    <row r="82" spans="2:11" s="22" customFormat="1" x14ac:dyDescent="0.35">
      <c r="B82" s="28"/>
      <c r="C82" s="29"/>
      <c r="D82" s="28"/>
      <c r="E82" s="25"/>
      <c r="F82" s="25"/>
      <c r="G82" s="25"/>
      <c r="J82" s="31"/>
      <c r="K82" s="30"/>
    </row>
    <row r="83" spans="2:11" s="22" customFormat="1" x14ac:dyDescent="0.35">
      <c r="B83" s="28"/>
      <c r="C83" s="29"/>
      <c r="D83" s="28"/>
      <c r="E83" s="25"/>
      <c r="F83" s="25"/>
      <c r="G83" s="25"/>
      <c r="J83" s="31"/>
      <c r="K83" s="30"/>
    </row>
    <row r="84" spans="2:11" s="22" customFormat="1" x14ac:dyDescent="0.35">
      <c r="B84" s="33"/>
      <c r="C84" s="29"/>
      <c r="D84" s="28"/>
      <c r="E84" s="25"/>
      <c r="F84" s="25"/>
      <c r="G84" s="25"/>
      <c r="J84" s="31"/>
      <c r="K84" s="30"/>
    </row>
    <row r="85" spans="2:11" s="22" customFormat="1" x14ac:dyDescent="0.35">
      <c r="B85" s="32"/>
      <c r="C85" s="29"/>
      <c r="D85" s="28"/>
      <c r="E85" s="25"/>
      <c r="F85" s="25"/>
      <c r="G85" s="25"/>
      <c r="J85" s="31"/>
      <c r="K85" s="30"/>
    </row>
    <row r="86" spans="2:11" s="22" customFormat="1" x14ac:dyDescent="0.35">
      <c r="B86" s="32"/>
      <c r="C86" s="29"/>
      <c r="D86" s="28"/>
      <c r="E86" s="25"/>
      <c r="F86" s="25"/>
      <c r="G86" s="25"/>
      <c r="J86" s="31"/>
      <c r="K86" s="30"/>
    </row>
    <row r="87" spans="2:11" s="22" customFormat="1" x14ac:dyDescent="0.35">
      <c r="B87" s="32"/>
      <c r="C87" s="29"/>
      <c r="D87" s="28"/>
      <c r="E87" s="25"/>
      <c r="F87" s="25"/>
      <c r="G87" s="25"/>
      <c r="J87" s="31"/>
      <c r="K87" s="30"/>
    </row>
    <row r="88" spans="2:11" s="22" customFormat="1" x14ac:dyDescent="0.35">
      <c r="B88" s="32"/>
      <c r="C88" s="29"/>
      <c r="D88" s="28"/>
      <c r="E88" s="25"/>
      <c r="F88" s="25"/>
      <c r="G88" s="25"/>
      <c r="J88" s="31"/>
      <c r="K88" s="30"/>
    </row>
    <row r="89" spans="2:11" s="22" customFormat="1" x14ac:dyDescent="0.35">
      <c r="B89" s="28"/>
      <c r="C89" s="29"/>
      <c r="D89" s="28"/>
      <c r="E89" s="25"/>
      <c r="F89" s="25"/>
      <c r="G89" s="25"/>
      <c r="J89" s="31"/>
      <c r="K89" s="30"/>
    </row>
    <row r="90" spans="2:11" s="22" customFormat="1" x14ac:dyDescent="0.35">
      <c r="B90" s="28"/>
      <c r="C90" s="29"/>
      <c r="D90" s="28"/>
      <c r="E90" s="25"/>
      <c r="F90" s="25"/>
      <c r="G90" s="25"/>
      <c r="J90" s="31"/>
      <c r="K90" s="30"/>
    </row>
    <row r="91" spans="2:11" s="22" customFormat="1" x14ac:dyDescent="0.35">
      <c r="B91" s="28"/>
      <c r="C91" s="29"/>
      <c r="D91" s="28"/>
      <c r="E91" s="25"/>
      <c r="F91" s="25"/>
      <c r="G91" s="25"/>
      <c r="J91" s="31"/>
      <c r="K91" s="30"/>
    </row>
    <row r="92" spans="2:11" s="22" customFormat="1" x14ac:dyDescent="0.35">
      <c r="B92" s="28"/>
      <c r="C92" s="29"/>
      <c r="D92" s="28"/>
      <c r="E92" s="25"/>
      <c r="F92" s="25"/>
      <c r="G92" s="25"/>
      <c r="J92" s="31"/>
      <c r="K92" s="30"/>
    </row>
    <row r="93" spans="2:11" s="22" customFormat="1" x14ac:dyDescent="0.35">
      <c r="B93" s="28"/>
      <c r="C93" s="29"/>
      <c r="D93" s="28"/>
      <c r="E93" s="25"/>
      <c r="F93" s="25"/>
      <c r="G93" s="25"/>
      <c r="J93" s="31"/>
      <c r="K93" s="30"/>
    </row>
    <row r="94" spans="2:11" s="22" customFormat="1" x14ac:dyDescent="0.35">
      <c r="B94" s="28"/>
      <c r="C94" s="29"/>
      <c r="D94" s="28"/>
      <c r="E94" s="25"/>
      <c r="F94" s="25"/>
      <c r="G94" s="25"/>
      <c r="J94" s="31"/>
      <c r="K94" s="30"/>
    </row>
    <row r="95" spans="2:11" s="22" customFormat="1" x14ac:dyDescent="0.35">
      <c r="B95" s="28"/>
      <c r="C95" s="29"/>
      <c r="D95" s="28"/>
      <c r="E95" s="25"/>
      <c r="F95" s="25"/>
      <c r="G95" s="25"/>
      <c r="J95" s="31"/>
      <c r="K95" s="30"/>
    </row>
    <row r="96" spans="2:11" s="22" customFormat="1" x14ac:dyDescent="0.35">
      <c r="B96" s="28"/>
      <c r="C96" s="29"/>
      <c r="D96" s="28"/>
      <c r="E96" s="25"/>
      <c r="F96" s="25"/>
      <c r="G96" s="25"/>
      <c r="J96" s="31"/>
      <c r="K96" s="30"/>
    </row>
    <row r="97" spans="2:11" s="22" customFormat="1" x14ac:dyDescent="0.35">
      <c r="B97" s="28"/>
      <c r="C97" s="29"/>
      <c r="D97" s="28"/>
      <c r="E97" s="25"/>
      <c r="F97" s="25"/>
      <c r="G97" s="25"/>
      <c r="J97" s="31"/>
      <c r="K97" s="30"/>
    </row>
    <row r="98" spans="2:11" s="22" customFormat="1" x14ac:dyDescent="0.35">
      <c r="B98" s="28"/>
      <c r="C98" s="29"/>
      <c r="D98" s="28"/>
      <c r="E98" s="25"/>
      <c r="F98" s="25"/>
      <c r="G98" s="25"/>
      <c r="J98" s="31"/>
      <c r="K98" s="30"/>
    </row>
    <row r="99" spans="2:11" s="22" customFormat="1" x14ac:dyDescent="0.35">
      <c r="B99" s="28"/>
      <c r="C99" s="29"/>
      <c r="D99" s="28"/>
      <c r="E99" s="25"/>
      <c r="F99" s="25"/>
      <c r="G99" s="25"/>
      <c r="J99" s="31"/>
      <c r="K99" s="30"/>
    </row>
    <row r="100" spans="2:11" s="22" customFormat="1" x14ac:dyDescent="0.35">
      <c r="B100" s="28"/>
      <c r="C100" s="29"/>
      <c r="D100" s="28"/>
      <c r="E100" s="25"/>
      <c r="F100" s="25"/>
      <c r="G100" s="25"/>
      <c r="J100" s="31"/>
      <c r="K100" s="30"/>
    </row>
    <row r="101" spans="2:11" s="22" customFormat="1" x14ac:dyDescent="0.35">
      <c r="B101" s="28"/>
      <c r="C101" s="29"/>
      <c r="D101" s="28"/>
      <c r="E101" s="25"/>
      <c r="F101" s="25"/>
      <c r="G101" s="25"/>
      <c r="J101" s="31"/>
      <c r="K101" s="30"/>
    </row>
    <row r="102" spans="2:11" s="22" customFormat="1" x14ac:dyDescent="0.35">
      <c r="B102" s="28"/>
      <c r="C102" s="29"/>
      <c r="D102" s="28"/>
      <c r="E102" s="25"/>
      <c r="F102" s="25"/>
      <c r="G102" s="25"/>
      <c r="J102" s="31"/>
      <c r="K102" s="30"/>
    </row>
    <row r="103" spans="2:11" s="22" customFormat="1" x14ac:dyDescent="0.35">
      <c r="B103" s="28"/>
      <c r="C103" s="29"/>
      <c r="D103" s="28"/>
      <c r="E103" s="25"/>
      <c r="F103" s="25"/>
      <c r="G103" s="25"/>
      <c r="J103" s="31"/>
      <c r="K103" s="30"/>
    </row>
    <row r="104" spans="2:11" s="22" customFormat="1" x14ac:dyDescent="0.35">
      <c r="B104" s="28"/>
      <c r="C104" s="29"/>
      <c r="D104" s="28"/>
      <c r="E104" s="25"/>
      <c r="F104" s="25"/>
      <c r="G104" s="25"/>
      <c r="J104" s="31"/>
      <c r="K104" s="30"/>
    </row>
    <row r="105" spans="2:11" s="22" customFormat="1" x14ac:dyDescent="0.35">
      <c r="B105" s="28"/>
      <c r="C105" s="29"/>
      <c r="D105" s="28"/>
      <c r="E105" s="25"/>
      <c r="F105" s="25"/>
      <c r="G105" s="25"/>
      <c r="J105" s="31"/>
      <c r="K105" s="30"/>
    </row>
    <row r="106" spans="2:11" s="22" customFormat="1" x14ac:dyDescent="0.35">
      <c r="B106" s="28"/>
      <c r="C106" s="29"/>
      <c r="D106" s="28"/>
      <c r="E106" s="25"/>
      <c r="F106" s="25"/>
      <c r="G106" s="25"/>
      <c r="J106" s="31"/>
      <c r="K106" s="30"/>
    </row>
    <row r="107" spans="2:11" s="22" customFormat="1" x14ac:dyDescent="0.35">
      <c r="B107" s="28"/>
      <c r="C107" s="29"/>
      <c r="D107" s="28"/>
      <c r="E107" s="25"/>
      <c r="F107" s="25"/>
      <c r="G107" s="25"/>
      <c r="J107" s="31"/>
      <c r="K107" s="30"/>
    </row>
    <row r="108" spans="2:11" s="22" customFormat="1" x14ac:dyDescent="0.35">
      <c r="B108" s="28"/>
      <c r="C108" s="29"/>
      <c r="D108" s="28"/>
      <c r="E108" s="25"/>
      <c r="F108" s="25"/>
      <c r="G108" s="25"/>
      <c r="J108" s="31"/>
      <c r="K108" s="30"/>
    </row>
    <row r="109" spans="2:11" s="22" customFormat="1" x14ac:dyDescent="0.35">
      <c r="B109" s="28"/>
      <c r="C109" s="29"/>
      <c r="D109" s="28"/>
      <c r="E109" s="25"/>
      <c r="F109" s="25"/>
      <c r="G109" s="25"/>
      <c r="J109" s="31"/>
      <c r="K109" s="30"/>
    </row>
    <row r="110" spans="2:11" s="22" customFormat="1" x14ac:dyDescent="0.35">
      <c r="B110" s="28"/>
      <c r="C110" s="29"/>
      <c r="D110" s="28"/>
      <c r="E110" s="25"/>
      <c r="F110" s="25"/>
      <c r="G110" s="25"/>
      <c r="J110" s="31"/>
      <c r="K110" s="30"/>
    </row>
    <row r="111" spans="2:11" s="22" customFormat="1" x14ac:dyDescent="0.35">
      <c r="B111" s="28"/>
      <c r="C111" s="29"/>
      <c r="D111" s="28"/>
      <c r="E111" s="25"/>
      <c r="F111" s="25"/>
      <c r="G111" s="25"/>
      <c r="J111" s="31"/>
      <c r="K111" s="30"/>
    </row>
    <row r="112" spans="2:11" s="22" customFormat="1" x14ac:dyDescent="0.35">
      <c r="B112" s="28"/>
      <c r="C112" s="29"/>
      <c r="D112" s="28"/>
      <c r="E112" s="25"/>
      <c r="F112" s="25"/>
      <c r="G112" s="25"/>
      <c r="J112" s="31"/>
      <c r="K112" s="30"/>
    </row>
    <row r="113" spans="2:11" s="22" customFormat="1" x14ac:dyDescent="0.35">
      <c r="B113" s="28"/>
      <c r="C113" s="29"/>
      <c r="D113" s="28"/>
      <c r="E113" s="25"/>
      <c r="F113" s="25"/>
      <c r="G113" s="25"/>
      <c r="J113" s="31"/>
      <c r="K113" s="30"/>
    </row>
    <row r="114" spans="2:11" s="22" customFormat="1" x14ac:dyDescent="0.35">
      <c r="B114" s="28"/>
      <c r="C114" s="29"/>
      <c r="D114" s="28"/>
      <c r="E114" s="25"/>
      <c r="F114" s="25"/>
      <c r="G114" s="25"/>
      <c r="J114" s="31"/>
      <c r="K114" s="30"/>
    </row>
    <row r="115" spans="2:11" s="22" customFormat="1" x14ac:dyDescent="0.35">
      <c r="B115" s="28"/>
      <c r="C115" s="29"/>
      <c r="D115" s="28"/>
      <c r="E115" s="25"/>
      <c r="F115" s="25"/>
      <c r="G115" s="25"/>
      <c r="J115" s="31"/>
      <c r="K115" s="30"/>
    </row>
    <row r="116" spans="2:11" s="22" customFormat="1" x14ac:dyDescent="0.35">
      <c r="B116" s="28"/>
      <c r="C116" s="29"/>
      <c r="D116" s="28"/>
      <c r="E116" s="25"/>
      <c r="F116" s="25"/>
      <c r="G116" s="25"/>
      <c r="J116" s="31"/>
      <c r="K116" s="30"/>
    </row>
    <row r="117" spans="2:11" s="22" customFormat="1" x14ac:dyDescent="0.35">
      <c r="B117" s="28"/>
      <c r="C117" s="29"/>
      <c r="D117" s="28"/>
      <c r="E117" s="25"/>
      <c r="F117" s="25"/>
      <c r="G117" s="25"/>
      <c r="J117" s="31"/>
      <c r="K117" s="30"/>
    </row>
    <row r="118" spans="2:11" s="22" customFormat="1" x14ac:dyDescent="0.35">
      <c r="B118" s="28"/>
      <c r="C118" s="29"/>
      <c r="D118" s="28"/>
      <c r="E118" s="25"/>
      <c r="F118" s="25"/>
      <c r="G118" s="25"/>
      <c r="J118" s="31"/>
      <c r="K118" s="30"/>
    </row>
    <row r="119" spans="2:11" s="22" customFormat="1" x14ac:dyDescent="0.35">
      <c r="B119" s="28"/>
      <c r="C119" s="29"/>
      <c r="D119" s="28"/>
      <c r="E119" s="25"/>
      <c r="F119" s="25"/>
      <c r="G119" s="25"/>
      <c r="J119" s="31"/>
      <c r="K119" s="30"/>
    </row>
    <row r="120" spans="2:11" s="22" customFormat="1" x14ac:dyDescent="0.35">
      <c r="B120" s="28"/>
      <c r="C120" s="29"/>
      <c r="D120" s="28"/>
      <c r="E120" s="25"/>
      <c r="F120" s="25"/>
      <c r="G120" s="25"/>
      <c r="J120" s="31"/>
      <c r="K120" s="30"/>
    </row>
    <row r="121" spans="2:11" s="22" customFormat="1" x14ac:dyDescent="0.35">
      <c r="B121" s="28"/>
      <c r="C121" s="29"/>
      <c r="D121" s="28"/>
      <c r="E121" s="25"/>
      <c r="F121" s="25"/>
      <c r="G121" s="25"/>
      <c r="J121" s="31"/>
      <c r="K121" s="30"/>
    </row>
    <row r="122" spans="2:11" s="22" customFormat="1" x14ac:dyDescent="0.35">
      <c r="B122" s="28"/>
      <c r="C122" s="29"/>
      <c r="D122" s="28"/>
      <c r="E122" s="25"/>
      <c r="F122" s="25"/>
      <c r="G122" s="25"/>
      <c r="J122" s="31"/>
      <c r="K122" s="30"/>
    </row>
    <row r="123" spans="2:11" s="22" customFormat="1" x14ac:dyDescent="0.35">
      <c r="B123" s="28"/>
      <c r="C123" s="29"/>
      <c r="D123" s="28"/>
      <c r="E123" s="25"/>
      <c r="F123" s="25"/>
      <c r="G123" s="25"/>
      <c r="J123" s="31"/>
      <c r="K123" s="30"/>
    </row>
    <row r="124" spans="2:11" s="22" customFormat="1" x14ac:dyDescent="0.35">
      <c r="B124" s="28"/>
      <c r="C124" s="29"/>
      <c r="D124" s="28"/>
      <c r="E124" s="25"/>
      <c r="F124" s="25"/>
      <c r="G124" s="25"/>
      <c r="J124" s="31"/>
      <c r="K124" s="30"/>
    </row>
    <row r="125" spans="2:11" s="22" customFormat="1" x14ac:dyDescent="0.35">
      <c r="B125" s="28"/>
      <c r="C125" s="29"/>
      <c r="D125" s="28"/>
      <c r="E125" s="25"/>
      <c r="F125" s="25"/>
      <c r="G125" s="25"/>
      <c r="J125" s="31"/>
      <c r="K125" s="30"/>
    </row>
    <row r="126" spans="2:11" s="22" customFormat="1" x14ac:dyDescent="0.35">
      <c r="B126" s="28"/>
      <c r="C126" s="29"/>
      <c r="D126" s="28"/>
      <c r="E126" s="25"/>
      <c r="F126" s="25"/>
      <c r="G126" s="25"/>
      <c r="J126" s="31"/>
      <c r="K126" s="30"/>
    </row>
    <row r="127" spans="2:11" s="22" customFormat="1" x14ac:dyDescent="0.35">
      <c r="B127" s="28"/>
      <c r="C127" s="29"/>
      <c r="D127" s="28"/>
      <c r="E127" s="25"/>
      <c r="F127" s="25"/>
      <c r="G127" s="25"/>
      <c r="J127" s="31"/>
      <c r="K127" s="30"/>
    </row>
    <row r="128" spans="2:11" s="22" customFormat="1" x14ac:dyDescent="0.35">
      <c r="B128" s="28"/>
      <c r="C128" s="29"/>
      <c r="D128" s="28"/>
      <c r="E128" s="25"/>
      <c r="F128" s="25"/>
      <c r="G128" s="25"/>
      <c r="J128" s="31"/>
      <c r="K128" s="30"/>
    </row>
    <row r="129" spans="2:11" s="22" customFormat="1" x14ac:dyDescent="0.35">
      <c r="B129" s="28"/>
      <c r="C129" s="29"/>
      <c r="D129" s="28"/>
      <c r="E129" s="25"/>
      <c r="F129" s="25"/>
      <c r="G129" s="25"/>
      <c r="J129" s="31"/>
      <c r="K129" s="30"/>
    </row>
    <row r="130" spans="2:11" s="22" customFormat="1" x14ac:dyDescent="0.35">
      <c r="B130" s="28"/>
      <c r="C130" s="29"/>
      <c r="D130" s="28"/>
      <c r="E130" s="25"/>
      <c r="F130" s="25"/>
      <c r="G130" s="25"/>
      <c r="J130" s="31"/>
      <c r="K130" s="30"/>
    </row>
    <row r="131" spans="2:11" s="22" customFormat="1" x14ac:dyDescent="0.35">
      <c r="B131" s="28"/>
      <c r="C131" s="29"/>
      <c r="D131" s="28"/>
      <c r="E131" s="25"/>
      <c r="F131" s="25"/>
      <c r="G131" s="25"/>
      <c r="J131" s="31"/>
      <c r="K131" s="30"/>
    </row>
    <row r="132" spans="2:11" s="22" customFormat="1" x14ac:dyDescent="0.35">
      <c r="B132" s="28"/>
      <c r="C132" s="29"/>
      <c r="D132" s="28"/>
      <c r="E132" s="25"/>
      <c r="F132" s="25"/>
      <c r="G132" s="25"/>
      <c r="J132" s="31"/>
      <c r="K132" s="30"/>
    </row>
    <row r="133" spans="2:11" s="22" customFormat="1" x14ac:dyDescent="0.35">
      <c r="B133" s="28"/>
      <c r="C133" s="29"/>
      <c r="D133" s="28"/>
      <c r="E133" s="25"/>
      <c r="F133" s="25"/>
      <c r="G133" s="25"/>
      <c r="J133" s="31"/>
      <c r="K133" s="30"/>
    </row>
    <row r="134" spans="2:11" s="22" customFormat="1" x14ac:dyDescent="0.35">
      <c r="B134" s="28"/>
      <c r="C134" s="29"/>
      <c r="D134" s="28"/>
      <c r="E134" s="25"/>
      <c r="F134" s="25"/>
      <c r="G134" s="25"/>
      <c r="J134" s="31"/>
      <c r="K134" s="30"/>
    </row>
    <row r="135" spans="2:11" s="22" customFormat="1" x14ac:dyDescent="0.35">
      <c r="B135" s="28"/>
      <c r="C135" s="29"/>
      <c r="D135" s="28"/>
      <c r="E135" s="25"/>
      <c r="F135" s="25"/>
      <c r="G135" s="25"/>
      <c r="J135" s="31"/>
      <c r="K135" s="30"/>
    </row>
    <row r="136" spans="2:11" s="22" customFormat="1" x14ac:dyDescent="0.35">
      <c r="B136" s="28"/>
      <c r="C136" s="29"/>
      <c r="D136" s="28"/>
      <c r="E136" s="25"/>
      <c r="F136" s="25"/>
      <c r="G136" s="25"/>
      <c r="J136" s="31"/>
      <c r="K136" s="30"/>
    </row>
    <row r="137" spans="2:11" s="22" customFormat="1" x14ac:dyDescent="0.35">
      <c r="B137" s="28"/>
      <c r="C137" s="29"/>
      <c r="D137" s="28"/>
      <c r="E137" s="25"/>
      <c r="F137" s="25"/>
      <c r="G137" s="25"/>
      <c r="J137" s="31"/>
      <c r="K137" s="30"/>
    </row>
    <row r="138" spans="2:11" s="22" customFormat="1" x14ac:dyDescent="0.35">
      <c r="B138" s="28"/>
      <c r="C138" s="29"/>
      <c r="D138" s="28"/>
      <c r="E138" s="25"/>
      <c r="F138" s="25"/>
      <c r="G138" s="25"/>
      <c r="J138" s="31"/>
      <c r="K138" s="30"/>
    </row>
    <row r="139" spans="2:11" s="22" customFormat="1" x14ac:dyDescent="0.35">
      <c r="B139" s="28"/>
      <c r="C139" s="29"/>
      <c r="D139" s="28"/>
      <c r="E139" s="25"/>
      <c r="F139" s="25"/>
      <c r="G139" s="25"/>
      <c r="J139" s="31"/>
      <c r="K139" s="30"/>
    </row>
    <row r="140" spans="2:11" s="22" customFormat="1" x14ac:dyDescent="0.35">
      <c r="B140" s="28"/>
      <c r="C140" s="29"/>
      <c r="D140" s="28"/>
      <c r="E140" s="25"/>
      <c r="F140" s="25"/>
      <c r="G140" s="25"/>
      <c r="J140" s="31"/>
      <c r="K140" s="30"/>
    </row>
    <row r="141" spans="2:11" s="22" customFormat="1" x14ac:dyDescent="0.35">
      <c r="B141" s="28"/>
      <c r="C141" s="29"/>
      <c r="D141" s="28"/>
      <c r="E141" s="25"/>
      <c r="F141" s="25"/>
      <c r="G141" s="25"/>
      <c r="J141" s="31"/>
      <c r="K141" s="30"/>
    </row>
    <row r="142" spans="2:11" s="22" customFormat="1" x14ac:dyDescent="0.35">
      <c r="B142" s="28"/>
      <c r="C142" s="29"/>
      <c r="D142" s="28"/>
      <c r="E142" s="25"/>
      <c r="F142" s="25"/>
      <c r="G142" s="25"/>
      <c r="J142" s="31"/>
      <c r="K142" s="30"/>
    </row>
    <row r="143" spans="2:11" s="22" customFormat="1" x14ac:dyDescent="0.35">
      <c r="B143" s="28"/>
      <c r="C143" s="29"/>
      <c r="D143" s="28"/>
      <c r="E143" s="25"/>
      <c r="F143" s="25"/>
      <c r="G143" s="25"/>
      <c r="J143" s="31"/>
      <c r="K143" s="30"/>
    </row>
    <row r="144" spans="2:11" s="22" customFormat="1" x14ac:dyDescent="0.35">
      <c r="B144" s="28"/>
      <c r="C144" s="29"/>
      <c r="D144" s="28"/>
      <c r="E144" s="25"/>
      <c r="F144" s="25"/>
      <c r="G144" s="25"/>
      <c r="J144" s="31"/>
      <c r="K144" s="30"/>
    </row>
    <row r="145" spans="2:11" s="22" customFormat="1" x14ac:dyDescent="0.35">
      <c r="B145" s="28"/>
      <c r="C145" s="29"/>
      <c r="D145" s="28"/>
      <c r="E145" s="25"/>
      <c r="F145" s="25"/>
      <c r="G145" s="25"/>
      <c r="J145" s="31"/>
      <c r="K145" s="30"/>
    </row>
    <row r="146" spans="2:11" s="22" customFormat="1" x14ac:dyDescent="0.35">
      <c r="B146" s="28"/>
      <c r="C146" s="29"/>
      <c r="D146" s="28"/>
      <c r="E146" s="25"/>
      <c r="F146" s="25"/>
      <c r="G146" s="25"/>
      <c r="J146" s="31"/>
      <c r="K146" s="30"/>
    </row>
    <row r="147" spans="2:11" s="22" customFormat="1" x14ac:dyDescent="0.35">
      <c r="B147" s="28"/>
      <c r="C147" s="29"/>
      <c r="D147" s="28"/>
      <c r="E147" s="25"/>
      <c r="F147" s="25"/>
      <c r="G147" s="25"/>
      <c r="J147" s="31"/>
      <c r="K147" s="30"/>
    </row>
    <row r="148" spans="2:11" s="22" customFormat="1" x14ac:dyDescent="0.35">
      <c r="B148" s="28"/>
      <c r="C148" s="29"/>
      <c r="D148" s="28"/>
      <c r="E148" s="25"/>
      <c r="F148" s="25"/>
      <c r="G148" s="25"/>
      <c r="J148" s="31"/>
      <c r="K148" s="30"/>
    </row>
    <row r="149" spans="2:11" s="22" customFormat="1" x14ac:dyDescent="0.35">
      <c r="B149" s="28"/>
      <c r="C149" s="29"/>
      <c r="D149" s="28"/>
      <c r="E149" s="25"/>
      <c r="F149" s="25"/>
      <c r="G149" s="25"/>
      <c r="J149" s="31"/>
      <c r="K149" s="30"/>
    </row>
    <row r="150" spans="2:11" s="22" customFormat="1" x14ac:dyDescent="0.35">
      <c r="B150" s="28"/>
      <c r="C150" s="29"/>
      <c r="D150" s="28"/>
      <c r="E150" s="25"/>
      <c r="F150" s="25"/>
      <c r="G150" s="25"/>
      <c r="J150" s="31"/>
      <c r="K150" s="30"/>
    </row>
    <row r="151" spans="2:11" s="22" customFormat="1" x14ac:dyDescent="0.35">
      <c r="B151" s="28"/>
      <c r="C151" s="29"/>
      <c r="D151" s="28"/>
      <c r="E151" s="25"/>
      <c r="F151" s="25"/>
      <c r="G151" s="25"/>
      <c r="J151" s="31"/>
      <c r="K151" s="30"/>
    </row>
    <row r="152" spans="2:11" s="22" customFormat="1" x14ac:dyDescent="0.35">
      <c r="B152" s="28"/>
      <c r="C152" s="29"/>
      <c r="D152" s="28"/>
      <c r="E152" s="25"/>
      <c r="F152" s="25"/>
      <c r="G152" s="25"/>
      <c r="J152" s="31"/>
      <c r="K152" s="30"/>
    </row>
    <row r="153" spans="2:11" s="22" customFormat="1" x14ac:dyDescent="0.35">
      <c r="B153" s="28"/>
      <c r="C153" s="29"/>
      <c r="D153" s="28"/>
      <c r="E153" s="25"/>
      <c r="F153" s="25"/>
      <c r="G153" s="25"/>
      <c r="J153" s="31"/>
      <c r="K153" s="30"/>
    </row>
    <row r="154" spans="2:11" s="22" customFormat="1" x14ac:dyDescent="0.35">
      <c r="B154" s="28"/>
      <c r="C154" s="29"/>
      <c r="D154" s="28"/>
      <c r="E154" s="25"/>
      <c r="F154" s="25"/>
      <c r="G154" s="25"/>
      <c r="J154" s="31"/>
      <c r="K154" s="30"/>
    </row>
    <row r="155" spans="2:11" s="22" customFormat="1" x14ac:dyDescent="0.35">
      <c r="B155" s="28"/>
      <c r="C155" s="29"/>
      <c r="D155" s="28"/>
      <c r="E155" s="25"/>
      <c r="F155" s="25"/>
      <c r="G155" s="25"/>
      <c r="J155" s="31"/>
      <c r="K155" s="30"/>
    </row>
    <row r="156" spans="2:11" s="22" customFormat="1" x14ac:dyDescent="0.35">
      <c r="B156" s="28"/>
      <c r="C156" s="29"/>
      <c r="D156" s="28"/>
      <c r="E156" s="25"/>
      <c r="F156" s="25"/>
      <c r="G156" s="25"/>
      <c r="J156" s="31"/>
      <c r="K156" s="30"/>
    </row>
    <row r="157" spans="2:11" s="22" customFormat="1" x14ac:dyDescent="0.35">
      <c r="B157" s="28"/>
      <c r="C157" s="29"/>
      <c r="D157" s="28"/>
      <c r="E157" s="25"/>
      <c r="F157" s="25"/>
      <c r="G157" s="25"/>
      <c r="J157" s="31"/>
      <c r="K157" s="30"/>
    </row>
    <row r="158" spans="2:11" s="22" customFormat="1" x14ac:dyDescent="0.35">
      <c r="B158" s="28"/>
      <c r="C158" s="29"/>
      <c r="D158" s="28"/>
      <c r="E158" s="25"/>
      <c r="F158" s="25"/>
      <c r="G158" s="25"/>
      <c r="J158" s="31"/>
      <c r="K158" s="30"/>
    </row>
    <row r="159" spans="2:11" s="22" customFormat="1" x14ac:dyDescent="0.35">
      <c r="B159" s="28"/>
      <c r="C159" s="29"/>
      <c r="D159" s="28"/>
      <c r="E159" s="25"/>
      <c r="F159" s="25"/>
      <c r="G159" s="25"/>
      <c r="J159" s="31"/>
      <c r="K159" s="30"/>
    </row>
    <row r="160" spans="2:11" s="22" customFormat="1" x14ac:dyDescent="0.35">
      <c r="B160" s="28"/>
      <c r="C160" s="29"/>
      <c r="D160" s="28"/>
      <c r="E160" s="25"/>
      <c r="F160" s="25"/>
      <c r="G160" s="25"/>
      <c r="J160" s="31"/>
      <c r="K160" s="30"/>
    </row>
    <row r="161" spans="2:11" s="22" customFormat="1" x14ac:dyDescent="0.35">
      <c r="B161" s="28"/>
      <c r="C161" s="29"/>
      <c r="D161" s="28"/>
      <c r="E161" s="25"/>
      <c r="F161" s="25"/>
      <c r="G161" s="25"/>
      <c r="J161" s="31"/>
      <c r="K161" s="30"/>
    </row>
    <row r="162" spans="2:11" s="22" customFormat="1" x14ac:dyDescent="0.35">
      <c r="B162" s="28"/>
      <c r="C162" s="29"/>
      <c r="D162" s="28"/>
      <c r="E162" s="25"/>
      <c r="F162" s="25"/>
      <c r="G162" s="25"/>
      <c r="J162" s="31"/>
      <c r="K162" s="30"/>
    </row>
    <row r="163" spans="2:11" s="22" customFormat="1" x14ac:dyDescent="0.35">
      <c r="B163" s="28"/>
      <c r="C163" s="29"/>
      <c r="D163" s="28"/>
      <c r="E163" s="25"/>
      <c r="F163" s="25"/>
      <c r="G163" s="25"/>
      <c r="J163" s="31"/>
      <c r="K163" s="30"/>
    </row>
    <row r="164" spans="2:11" s="22" customFormat="1" x14ac:dyDescent="0.35">
      <c r="B164" s="28"/>
      <c r="C164" s="29"/>
      <c r="D164" s="28"/>
      <c r="E164" s="25"/>
      <c r="F164" s="25"/>
      <c r="G164" s="25"/>
      <c r="J164" s="31"/>
      <c r="K164" s="30"/>
    </row>
    <row r="165" spans="2:11" s="22" customFormat="1" x14ac:dyDescent="0.35">
      <c r="B165" s="28"/>
      <c r="C165" s="29"/>
      <c r="D165" s="28"/>
      <c r="E165" s="25"/>
      <c r="F165" s="25"/>
      <c r="G165" s="25"/>
      <c r="J165" s="31"/>
      <c r="K165" s="30"/>
    </row>
    <row r="166" spans="2:11" s="22" customFormat="1" x14ac:dyDescent="0.35">
      <c r="B166" s="28"/>
      <c r="C166" s="29"/>
      <c r="D166" s="28"/>
      <c r="E166" s="25"/>
      <c r="F166" s="25"/>
      <c r="G166" s="25"/>
      <c r="J166" s="31"/>
      <c r="K166" s="30"/>
    </row>
    <row r="167" spans="2:11" s="22" customFormat="1" x14ac:dyDescent="0.35">
      <c r="B167" s="28"/>
      <c r="C167" s="29"/>
      <c r="D167" s="28"/>
      <c r="E167" s="25"/>
      <c r="F167" s="25"/>
      <c r="G167" s="25"/>
      <c r="J167" s="31"/>
      <c r="K167" s="30"/>
    </row>
    <row r="168" spans="2:11" s="22" customFormat="1" x14ac:dyDescent="0.35">
      <c r="B168" s="28"/>
      <c r="C168" s="29"/>
      <c r="D168" s="28"/>
      <c r="E168" s="25"/>
      <c r="F168" s="25"/>
      <c r="G168" s="25"/>
      <c r="J168" s="31"/>
      <c r="K168" s="30"/>
    </row>
    <row r="169" spans="2:11" s="22" customFormat="1" x14ac:dyDescent="0.35">
      <c r="B169" s="28"/>
      <c r="C169" s="29"/>
      <c r="D169" s="28"/>
      <c r="E169" s="25"/>
      <c r="F169" s="25"/>
      <c r="G169" s="25"/>
      <c r="J169" s="31"/>
      <c r="K169" s="30"/>
    </row>
    <row r="170" spans="2:11" s="22" customFormat="1" x14ac:dyDescent="0.35">
      <c r="B170" s="28"/>
      <c r="C170" s="29"/>
      <c r="D170" s="28"/>
      <c r="E170" s="25"/>
      <c r="F170" s="25"/>
      <c r="G170" s="25"/>
      <c r="J170" s="31"/>
      <c r="K170" s="30"/>
    </row>
    <row r="171" spans="2:11" s="22" customFormat="1" x14ac:dyDescent="0.35">
      <c r="B171" s="28"/>
      <c r="C171" s="29"/>
      <c r="D171" s="28"/>
      <c r="E171" s="25"/>
      <c r="F171" s="25"/>
      <c r="G171" s="25"/>
      <c r="J171" s="31"/>
      <c r="K171" s="30"/>
    </row>
    <row r="172" spans="2:11" s="22" customFormat="1" x14ac:dyDescent="0.35">
      <c r="B172" s="28"/>
      <c r="C172" s="29"/>
      <c r="D172" s="28"/>
      <c r="E172" s="25"/>
      <c r="F172" s="25"/>
      <c r="G172" s="25"/>
      <c r="J172" s="31"/>
      <c r="K172" s="30"/>
    </row>
    <row r="173" spans="2:11" s="22" customFormat="1" x14ac:dyDescent="0.35">
      <c r="B173" s="28"/>
      <c r="C173" s="29"/>
      <c r="D173" s="28"/>
      <c r="E173" s="25"/>
      <c r="F173" s="25"/>
      <c r="G173" s="25"/>
      <c r="J173" s="31"/>
      <c r="K173" s="30"/>
    </row>
    <row r="174" spans="2:11" s="22" customFormat="1" x14ac:dyDescent="0.35">
      <c r="B174" s="28"/>
      <c r="C174" s="29"/>
      <c r="D174" s="28"/>
      <c r="E174" s="25"/>
      <c r="F174" s="25"/>
      <c r="G174" s="25"/>
      <c r="J174" s="31"/>
      <c r="K174" s="30"/>
    </row>
    <row r="175" spans="2:11" s="22" customFormat="1" x14ac:dyDescent="0.35">
      <c r="B175" s="28"/>
      <c r="C175" s="29"/>
      <c r="D175" s="28"/>
      <c r="E175" s="25"/>
      <c r="F175" s="25"/>
      <c r="G175" s="25"/>
      <c r="J175" s="31"/>
      <c r="K175" s="30"/>
    </row>
    <row r="176" spans="2:11" s="22" customFormat="1" x14ac:dyDescent="0.35">
      <c r="B176" s="28"/>
      <c r="C176" s="29"/>
      <c r="D176" s="28"/>
      <c r="E176" s="25"/>
      <c r="F176" s="25"/>
      <c r="G176" s="25"/>
      <c r="J176" s="31"/>
      <c r="K176" s="30"/>
    </row>
    <row r="177" spans="2:11" s="22" customFormat="1" x14ac:dyDescent="0.35">
      <c r="B177" s="28"/>
      <c r="C177" s="29"/>
      <c r="D177" s="28"/>
      <c r="E177" s="25"/>
      <c r="F177" s="25"/>
      <c r="G177" s="25"/>
      <c r="J177" s="31"/>
      <c r="K177" s="30"/>
    </row>
    <row r="178" spans="2:11" s="22" customFormat="1" x14ac:dyDescent="0.35">
      <c r="B178" s="28"/>
      <c r="C178" s="29"/>
      <c r="D178" s="28"/>
      <c r="E178" s="25"/>
      <c r="F178" s="25"/>
      <c r="G178" s="25"/>
      <c r="J178" s="31"/>
      <c r="K178" s="30"/>
    </row>
    <row r="179" spans="2:11" s="22" customFormat="1" x14ac:dyDescent="0.35">
      <c r="B179" s="28"/>
      <c r="C179" s="29"/>
      <c r="D179" s="28"/>
      <c r="E179" s="25"/>
      <c r="F179" s="25"/>
      <c r="G179" s="25"/>
      <c r="J179" s="31"/>
      <c r="K179" s="30"/>
    </row>
    <row r="180" spans="2:11" s="22" customFormat="1" x14ac:dyDescent="0.35">
      <c r="B180" s="28"/>
      <c r="C180" s="29"/>
      <c r="D180" s="28"/>
      <c r="E180" s="25"/>
      <c r="F180" s="25"/>
      <c r="G180" s="25"/>
      <c r="J180" s="31"/>
      <c r="K180" s="30"/>
    </row>
    <row r="181" spans="2:11" s="22" customFormat="1" x14ac:dyDescent="0.35">
      <c r="B181" s="28"/>
      <c r="C181" s="29"/>
      <c r="D181" s="28"/>
      <c r="E181" s="25"/>
      <c r="F181" s="25"/>
      <c r="G181" s="25"/>
      <c r="J181" s="31"/>
      <c r="K181" s="30"/>
    </row>
    <row r="182" spans="2:11" s="22" customFormat="1" x14ac:dyDescent="0.35">
      <c r="B182" s="28"/>
      <c r="C182" s="29"/>
      <c r="D182" s="28"/>
      <c r="E182" s="25"/>
      <c r="F182" s="25"/>
      <c r="G182" s="25"/>
      <c r="J182" s="31"/>
      <c r="K182" s="30"/>
    </row>
    <row r="183" spans="2:11" x14ac:dyDescent="0.35">
      <c r="B183" s="28"/>
      <c r="C183" s="29"/>
      <c r="D183" s="28"/>
      <c r="E183" s="25"/>
      <c r="F183" s="25"/>
    </row>
    <row r="184" spans="2:11" x14ac:dyDescent="0.35">
      <c r="B184" s="28"/>
      <c r="C184" s="29"/>
      <c r="D184" s="28"/>
      <c r="E184" s="25"/>
      <c r="F184" s="25"/>
    </row>
    <row r="185" spans="2:11" x14ac:dyDescent="0.35">
      <c r="B185" s="28"/>
      <c r="C185" s="29"/>
      <c r="D185" s="28"/>
      <c r="E185" s="25"/>
      <c r="F185" s="25"/>
    </row>
    <row r="186" spans="2:11" x14ac:dyDescent="0.35">
      <c r="B186" s="28"/>
      <c r="C186" s="29"/>
    </row>
    <row r="187" spans="2:11" x14ac:dyDescent="0.35">
      <c r="B187" s="28"/>
    </row>
  </sheetData>
  <mergeCells count="86">
    <mergeCell ref="J2:L2"/>
    <mergeCell ref="J3:L3"/>
    <mergeCell ref="H65:I65"/>
    <mergeCell ref="H66:I66"/>
    <mergeCell ref="H67:I67"/>
    <mergeCell ref="L19:L23"/>
    <mergeCell ref="K19:K23"/>
    <mergeCell ref="J19:J23"/>
    <mergeCell ref="H18:I18"/>
    <mergeCell ref="H25:I25"/>
    <mergeCell ref="H35:I35"/>
    <mergeCell ref="H40:I40"/>
    <mergeCell ref="H41:I41"/>
    <mergeCell ref="H47:I47"/>
    <mergeCell ref="H26:I26"/>
    <mergeCell ref="H27:I27"/>
    <mergeCell ref="B44:B49"/>
    <mergeCell ref="C44:C48"/>
    <mergeCell ref="C50:C56"/>
    <mergeCell ref="H68:I68"/>
    <mergeCell ref="H48:I48"/>
    <mergeCell ref="H49:I49"/>
    <mergeCell ref="H50:I50"/>
    <mergeCell ref="H51:I51"/>
    <mergeCell ref="H57:I57"/>
    <mergeCell ref="H58:I58"/>
    <mergeCell ref="H52:I52"/>
    <mergeCell ref="H53:I53"/>
    <mergeCell ref="H54:I54"/>
    <mergeCell ref="H55:I55"/>
    <mergeCell ref="H56:I56"/>
    <mergeCell ref="C59:C61"/>
    <mergeCell ref="C57:D57"/>
    <mergeCell ref="D23:F23"/>
    <mergeCell ref="D28:F28"/>
    <mergeCell ref="C22:D22"/>
    <mergeCell ref="C23:C31"/>
    <mergeCell ref="H69:I69"/>
    <mergeCell ref="H59:I61"/>
    <mergeCell ref="H62:I62"/>
    <mergeCell ref="C41:D41"/>
    <mergeCell ref="C40:D40"/>
    <mergeCell ref="B62:D62"/>
    <mergeCell ref="B58:D58"/>
    <mergeCell ref="C42:D42"/>
    <mergeCell ref="C43:D43"/>
    <mergeCell ref="B50:B57"/>
    <mergeCell ref="C49:D49"/>
    <mergeCell ref="B59:B61"/>
    <mergeCell ref="H42:I42"/>
    <mergeCell ref="H43:I43"/>
    <mergeCell ref="H44:I44"/>
    <mergeCell ref="H45:I45"/>
    <mergeCell ref="C12:C21"/>
    <mergeCell ref="E5:F5"/>
    <mergeCell ref="E6:F6"/>
    <mergeCell ref="B11:D11"/>
    <mergeCell ref="D17:F17"/>
    <mergeCell ref="B2:D2"/>
    <mergeCell ref="E2:F2"/>
    <mergeCell ref="D12:F12"/>
    <mergeCell ref="B9:H9"/>
    <mergeCell ref="E3:F3"/>
    <mergeCell ref="E4:F4"/>
    <mergeCell ref="B5:D5"/>
    <mergeCell ref="B4:D4"/>
    <mergeCell ref="E7:F7"/>
    <mergeCell ref="H11:I11"/>
    <mergeCell ref="B3:D3"/>
    <mergeCell ref="H12:I12"/>
    <mergeCell ref="B12:B43"/>
    <mergeCell ref="C34:C36"/>
    <mergeCell ref="C37:C39"/>
    <mergeCell ref="C32:D32"/>
    <mergeCell ref="H46:I46"/>
    <mergeCell ref="H28:I28"/>
    <mergeCell ref="H29:I29"/>
    <mergeCell ref="H30:I30"/>
    <mergeCell ref="H31:I31"/>
    <mergeCell ref="H32:I32"/>
    <mergeCell ref="H37:I37"/>
    <mergeCell ref="H38:I38"/>
    <mergeCell ref="H39:I39"/>
    <mergeCell ref="H33:I33"/>
    <mergeCell ref="H34:I34"/>
    <mergeCell ref="H36:I36"/>
  </mergeCells>
  <conditionalFormatting sqref="E58:F58">
    <cfRule type="cellIs" dxfId="12" priority="6" operator="equal">
      <formula>$J$58</formula>
    </cfRule>
  </conditionalFormatting>
  <conditionalFormatting sqref="J58 L58">
    <cfRule type="cellIs" dxfId="11" priority="5" operator="equal">
      <formula>$E$58</formula>
    </cfRule>
  </conditionalFormatting>
  <conditionalFormatting sqref="E62:F62">
    <cfRule type="cellIs" dxfId="10" priority="4" operator="equal">
      <formula>$J$62</formula>
    </cfRule>
  </conditionalFormatting>
  <conditionalFormatting sqref="J62 L62">
    <cfRule type="cellIs" dxfId="9" priority="3" operator="equal">
      <formula>$E$62</formula>
    </cfRule>
  </conditionalFormatting>
  <conditionalFormatting sqref="J68:K68">
    <cfRule type="cellIs" dxfId="8" priority="1" operator="greaterThan">
      <formula>0.6</formula>
    </cfRule>
    <cfRule type="cellIs" dxfId="7" priority="2" operator="greaterThan">
      <formula>0.6</formula>
    </cfRule>
  </conditionalFormatting>
  <dataValidations count="1">
    <dataValidation type="list" allowBlank="1" showInputMessage="1" showErrorMessage="1" sqref="K19 K44:K47 K13:K17 K36:K42 K49:K57 K25:K34">
      <formula1>$M$12:$O$12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8" scale="6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1"/>
  <sheetViews>
    <sheetView topLeftCell="A28" zoomScaleNormal="100" workbookViewId="0">
      <selection activeCell="E39" sqref="E39"/>
    </sheetView>
  </sheetViews>
  <sheetFormatPr baseColWidth="10" defaultColWidth="10.90625" defaultRowHeight="14" x14ac:dyDescent="0.3"/>
  <cols>
    <col min="1" max="2" width="10.90625" style="1"/>
    <col min="3" max="3" width="6.90625" style="1" customWidth="1"/>
    <col min="4" max="4" width="22" style="1" customWidth="1"/>
    <col min="5" max="5" width="13.08984375" style="1" bestFit="1" customWidth="1"/>
    <col min="6" max="6" width="10.90625" style="1"/>
    <col min="7" max="7" width="4.08984375" style="1" bestFit="1" customWidth="1"/>
    <col min="8" max="8" width="10.90625" style="1"/>
    <col min="9" max="9" width="4.453125" style="1" customWidth="1"/>
    <col min="10" max="10" width="25.54296875" style="1" customWidth="1"/>
    <col min="11" max="11" width="12.54296875" style="1" bestFit="1" customWidth="1"/>
    <col min="12" max="12" width="16.453125" style="1" bestFit="1" customWidth="1"/>
    <col min="13" max="13" width="10.90625" style="1"/>
    <col min="14" max="14" width="12.08984375" style="1" customWidth="1"/>
    <col min="15" max="15" width="3.90625" style="1" bestFit="1" customWidth="1"/>
    <col min="16" max="16" width="33.6328125" style="1" customWidth="1"/>
    <col min="17" max="17" width="16.453125" style="1" customWidth="1"/>
    <col min="18" max="18" width="18.54296875" style="1" customWidth="1"/>
    <col min="19" max="16384" width="10.90625" style="1"/>
  </cols>
  <sheetData>
    <row r="2" spans="2:20" x14ac:dyDescent="0.3">
      <c r="B2" s="325" t="s">
        <v>0</v>
      </c>
      <c r="C2" s="326"/>
      <c r="D2" s="326"/>
      <c r="E2" s="326"/>
      <c r="F2" s="326"/>
      <c r="G2" s="326"/>
      <c r="H2" s="326"/>
      <c r="I2" s="326"/>
      <c r="J2" s="326"/>
      <c r="K2" s="326"/>
      <c r="L2" s="327"/>
    </row>
    <row r="3" spans="2:20" x14ac:dyDescent="0.3">
      <c r="N3" s="2" t="s">
        <v>1</v>
      </c>
    </row>
    <row r="4" spans="2:20" x14ac:dyDescent="0.3">
      <c r="B4" s="328" t="s">
        <v>2</v>
      </c>
      <c r="C4" s="328"/>
      <c r="D4" s="328"/>
      <c r="E4" s="328"/>
      <c r="G4" s="3" t="s">
        <v>3</v>
      </c>
      <c r="H4" s="4"/>
      <c r="I4" s="3" t="s">
        <v>3</v>
      </c>
      <c r="J4" s="329" t="s">
        <v>4</v>
      </c>
      <c r="K4" s="330"/>
      <c r="L4" s="331"/>
      <c r="N4" s="328" t="s">
        <v>5</v>
      </c>
      <c r="O4" s="328"/>
      <c r="P4" s="328"/>
      <c r="Q4" s="328"/>
    </row>
    <row r="5" spans="2:20" x14ac:dyDescent="0.3">
      <c r="B5" s="332" t="s">
        <v>6</v>
      </c>
      <c r="C5" s="333" t="s">
        <v>7</v>
      </c>
      <c r="D5" s="4" t="s">
        <v>8</v>
      </c>
      <c r="E5" s="5">
        <f>'Matrice Budgétaire'!E16</f>
        <v>0</v>
      </c>
      <c r="G5" s="172">
        <f>'Matrice Budgétaire'!E13</f>
        <v>0</v>
      </c>
      <c r="H5" s="6" t="s">
        <v>9</v>
      </c>
      <c r="I5" s="172">
        <f>'Matrice Budgétaire'!E15</f>
        <v>0</v>
      </c>
      <c r="J5" s="6"/>
      <c r="K5" s="7" t="e">
        <f>E5/G5/I5</f>
        <v>#DIV/0!</v>
      </c>
      <c r="L5" s="334"/>
      <c r="N5" s="332" t="s">
        <v>10</v>
      </c>
      <c r="O5" s="186">
        <f>'Matrice Budgétaire'!K13</f>
        <v>0</v>
      </c>
      <c r="P5" s="185" t="str">
        <f>'Matrice Budgétaire'!I13</f>
        <v>Apports de la compagnie (réserves)</v>
      </c>
      <c r="Q5" s="5">
        <f>'Matrice Budgétaire'!J13</f>
        <v>0</v>
      </c>
    </row>
    <row r="6" spans="2:20" x14ac:dyDescent="0.3">
      <c r="B6" s="332"/>
      <c r="C6" s="333"/>
      <c r="D6" s="4" t="s">
        <v>11</v>
      </c>
      <c r="E6" s="5">
        <f>'Matrice Budgétaire'!E21</f>
        <v>0</v>
      </c>
      <c r="G6" s="187">
        <f>'Matrice Budgétaire'!E18</f>
        <v>0</v>
      </c>
      <c r="H6" s="9" t="s">
        <v>9</v>
      </c>
      <c r="I6" s="187">
        <f>'Matrice Budgétaire'!E19</f>
        <v>0</v>
      </c>
      <c r="J6" s="9"/>
      <c r="K6" s="10" t="e">
        <f t="shared" ref="K6:K10" si="0">E6/G6/I6</f>
        <v>#DIV/0!</v>
      </c>
      <c r="L6" s="335"/>
      <c r="N6" s="332"/>
      <c r="O6" s="186">
        <f>'Matrice Budgétaire'!K14</f>
        <v>0</v>
      </c>
      <c r="P6" s="185" t="str">
        <f>'Matrice Budgétaire'!I14</f>
        <v>Autres apports de la compagnie (préciser)</v>
      </c>
      <c r="Q6" s="5">
        <f>'Matrice Budgétaire'!J14</f>
        <v>0</v>
      </c>
    </row>
    <row r="7" spans="2:20" x14ac:dyDescent="0.3">
      <c r="B7" s="332"/>
      <c r="C7" s="333"/>
      <c r="D7" s="4" t="s">
        <v>12</v>
      </c>
      <c r="E7" s="5">
        <f>'Matrice Budgétaire'!E36</f>
        <v>0</v>
      </c>
      <c r="G7" s="172">
        <f>'Matrice Budgétaire'!E34</f>
        <v>0</v>
      </c>
      <c r="H7" s="6" t="s">
        <v>9</v>
      </c>
      <c r="I7" s="172">
        <f>'Matrice Budgétaire'!E35</f>
        <v>0</v>
      </c>
      <c r="J7" s="6"/>
      <c r="K7" s="7" t="e">
        <f t="shared" si="0"/>
        <v>#DIV/0!</v>
      </c>
      <c r="L7" s="335"/>
      <c r="N7" s="332"/>
      <c r="O7" s="186">
        <f>'Matrice Budgétaire'!K15</f>
        <v>0</v>
      </c>
      <c r="P7" s="185" t="str">
        <f>'Matrice Budgétaire'!I15</f>
        <v>Quote part subventions (préciser):</v>
      </c>
      <c r="Q7" s="5">
        <f>'Matrice Budgétaire'!J15</f>
        <v>0</v>
      </c>
    </row>
    <row r="8" spans="2:20" x14ac:dyDescent="0.3">
      <c r="B8" s="332"/>
      <c r="C8" s="333" t="s">
        <v>13</v>
      </c>
      <c r="D8" s="4" t="s">
        <v>8</v>
      </c>
      <c r="E8" s="5">
        <f>'Matrice Budgétaire'!E27</f>
        <v>0</v>
      </c>
      <c r="G8" s="187">
        <f>'Matrice Budgétaire'!E24</f>
        <v>0</v>
      </c>
      <c r="H8" s="9" t="s">
        <v>9</v>
      </c>
      <c r="I8" s="187">
        <f>'Matrice Budgétaire'!E26</f>
        <v>0</v>
      </c>
      <c r="J8" s="9"/>
      <c r="K8" s="10" t="e">
        <f t="shared" si="0"/>
        <v>#DIV/0!</v>
      </c>
      <c r="L8" s="335"/>
      <c r="N8" s="332"/>
      <c r="O8" s="186">
        <f>'Matrice Budgétaire'!K16</f>
        <v>0</v>
      </c>
      <c r="P8" s="185" t="str">
        <f>'Matrice Budgétaire'!I16</f>
        <v>Quote part subventions (préciser):</v>
      </c>
      <c r="Q8" s="5">
        <f>'Matrice Budgétaire'!J16</f>
        <v>0</v>
      </c>
    </row>
    <row r="9" spans="2:20" x14ac:dyDescent="0.3">
      <c r="B9" s="332"/>
      <c r="C9" s="333"/>
      <c r="D9" s="4" t="s">
        <v>11</v>
      </c>
      <c r="E9" s="5">
        <f>'Matrice Budgétaire'!E31</f>
        <v>0</v>
      </c>
      <c r="G9" s="172">
        <f>'Matrice Budgétaire'!E29</f>
        <v>0</v>
      </c>
      <c r="H9" s="6" t="s">
        <v>9</v>
      </c>
      <c r="I9" s="172">
        <f>'Matrice Budgétaire'!E30</f>
        <v>0</v>
      </c>
      <c r="J9" s="6"/>
      <c r="K9" s="7" t="e">
        <f t="shared" si="0"/>
        <v>#DIV/0!</v>
      </c>
      <c r="L9" s="335"/>
      <c r="N9" s="332"/>
      <c r="O9" s="186">
        <f>'Matrice Budgétaire'!K17</f>
        <v>0</v>
      </c>
      <c r="P9" s="185" t="str">
        <f>'Matrice Budgétaire'!I17</f>
        <v>Quote part subventions (préciser):</v>
      </c>
      <c r="Q9" s="5">
        <f>'Matrice Budgétaire'!J17</f>
        <v>0</v>
      </c>
    </row>
    <row r="10" spans="2:20" ht="14.4" customHeight="1" x14ac:dyDescent="0.3">
      <c r="B10" s="332"/>
      <c r="C10" s="333"/>
      <c r="D10" s="4" t="s">
        <v>12</v>
      </c>
      <c r="E10" s="5">
        <f>'Matrice Budgétaire'!E39</f>
        <v>0</v>
      </c>
      <c r="G10" s="187">
        <f>'Matrice Budgétaire'!E37</f>
        <v>0</v>
      </c>
      <c r="H10" s="9" t="s">
        <v>9</v>
      </c>
      <c r="I10" s="187">
        <f>'Matrice Budgétaire'!E38</f>
        <v>0</v>
      </c>
      <c r="J10" s="9"/>
      <c r="K10" s="11" t="e">
        <f t="shared" si="0"/>
        <v>#DIV/0!</v>
      </c>
      <c r="L10" s="336"/>
      <c r="N10" s="332"/>
      <c r="O10" s="171"/>
      <c r="P10" s="4"/>
      <c r="Q10" s="5"/>
      <c r="R10" s="337" t="s">
        <v>14</v>
      </c>
      <c r="S10" s="338"/>
      <c r="T10" s="338"/>
    </row>
    <row r="11" spans="2:20" x14ac:dyDescent="0.3">
      <c r="B11" s="328" t="s">
        <v>15</v>
      </c>
      <c r="C11" s="328"/>
      <c r="D11" s="328"/>
      <c r="E11" s="12">
        <f>SUM(E5:E10)</f>
        <v>0</v>
      </c>
      <c r="N11" s="328" t="s">
        <v>15</v>
      </c>
      <c r="O11" s="328"/>
      <c r="P11" s="328"/>
      <c r="Q11" s="12">
        <f>SUM(Q5:Q10)</f>
        <v>0</v>
      </c>
      <c r="R11" s="337"/>
      <c r="S11" s="338"/>
      <c r="T11" s="338"/>
    </row>
    <row r="12" spans="2:20" x14ac:dyDescent="0.3">
      <c r="B12" s="339" t="s">
        <v>16</v>
      </c>
      <c r="C12" s="340" t="str">
        <f>'Matrice Budgétaire'!D44</f>
        <v>préciser :</v>
      </c>
      <c r="D12" s="341"/>
      <c r="E12" s="5">
        <f>'Matrice Budgétaire'!E44</f>
        <v>0</v>
      </c>
      <c r="G12" s="342" t="s">
        <v>17</v>
      </c>
      <c r="H12" s="342"/>
      <c r="I12" s="342"/>
      <c r="J12" s="342"/>
      <c r="K12" s="342"/>
      <c r="L12" s="342"/>
      <c r="N12" s="332" t="s">
        <v>18</v>
      </c>
      <c r="O12" s="170">
        <f>'Matrice Budgétaire'!H19</f>
        <v>0</v>
      </c>
      <c r="P12" s="2" t="s">
        <v>19</v>
      </c>
      <c r="Q12" s="343"/>
      <c r="R12" s="343">
        <f>((O12%*O13)*O14*O17*O18%)</f>
        <v>0</v>
      </c>
    </row>
    <row r="13" spans="2:20" ht="14.4" customHeight="1" x14ac:dyDescent="0.3">
      <c r="B13" s="339"/>
      <c r="C13" s="340" t="str">
        <f>'Matrice Budgétaire'!D45</f>
        <v>préciser :</v>
      </c>
      <c r="D13" s="341"/>
      <c r="E13" s="5">
        <f>'Matrice Budgétaire'!E45</f>
        <v>0</v>
      </c>
      <c r="G13" s="346" t="e">
        <f>(E5:E6,E8+E9)/O17</f>
        <v>#VALUE!</v>
      </c>
      <c r="H13" s="347"/>
      <c r="I13" s="347"/>
      <c r="J13" s="347"/>
      <c r="K13" s="347"/>
      <c r="L13" s="348"/>
      <c r="N13" s="332"/>
      <c r="O13" s="170">
        <f>'Matrice Budgétaire'!H20</f>
        <v>0</v>
      </c>
      <c r="P13" s="2" t="s">
        <v>20</v>
      </c>
      <c r="Q13" s="344"/>
      <c r="R13" s="344"/>
    </row>
    <row r="14" spans="2:20" x14ac:dyDescent="0.3">
      <c r="B14" s="339"/>
      <c r="C14" s="340" t="str">
        <f>'Matrice Budgétaire'!D46</f>
        <v>préciser :</v>
      </c>
      <c r="D14" s="341"/>
      <c r="E14" s="5">
        <f>'Matrice Budgétaire'!E46</f>
        <v>0</v>
      </c>
      <c r="G14" s="349"/>
      <c r="H14" s="350"/>
      <c r="I14" s="350"/>
      <c r="J14" s="350"/>
      <c r="K14" s="350"/>
      <c r="L14" s="351"/>
      <c r="N14" s="332"/>
      <c r="O14" s="170">
        <f>'Matrice Budgétaire'!H21</f>
        <v>0</v>
      </c>
      <c r="P14" s="2" t="s">
        <v>21</v>
      </c>
      <c r="Q14" s="344"/>
      <c r="R14" s="344"/>
    </row>
    <row r="15" spans="2:20" x14ac:dyDescent="0.3">
      <c r="B15" s="339"/>
      <c r="C15" s="340" t="str">
        <f>'Matrice Budgétaire'!D47</f>
        <v>préciser :</v>
      </c>
      <c r="D15" s="341"/>
      <c r="E15" s="5">
        <f>'Matrice Budgétaire'!E47</f>
        <v>0</v>
      </c>
      <c r="G15" s="349"/>
      <c r="H15" s="350"/>
      <c r="I15" s="350"/>
      <c r="J15" s="350"/>
      <c r="K15" s="350"/>
      <c r="L15" s="351"/>
      <c r="N15" s="332"/>
      <c r="O15" s="13"/>
      <c r="P15" s="13"/>
      <c r="Q15" s="344"/>
      <c r="R15" s="344"/>
    </row>
    <row r="16" spans="2:20" x14ac:dyDescent="0.3">
      <c r="B16" s="339"/>
      <c r="C16" s="340" t="str">
        <f>'Matrice Budgétaire'!D48</f>
        <v>préciser :</v>
      </c>
      <c r="D16" s="341"/>
      <c r="E16" s="5">
        <f>'Matrice Budgétaire'!E48</f>
        <v>0</v>
      </c>
      <c r="G16" s="349"/>
      <c r="H16" s="350"/>
      <c r="I16" s="350"/>
      <c r="J16" s="350"/>
      <c r="K16" s="350"/>
      <c r="L16" s="351"/>
      <c r="N16" s="332"/>
      <c r="O16" s="13"/>
      <c r="P16" s="13"/>
      <c r="Q16" s="344"/>
      <c r="R16" s="344"/>
    </row>
    <row r="17" spans="2:18" x14ac:dyDescent="0.3">
      <c r="B17" s="339"/>
      <c r="C17" s="340"/>
      <c r="D17" s="341"/>
      <c r="E17" s="5"/>
      <c r="G17" s="349"/>
      <c r="H17" s="350"/>
      <c r="I17" s="350"/>
      <c r="J17" s="350"/>
      <c r="K17" s="350"/>
      <c r="L17" s="351"/>
      <c r="N17" s="332"/>
      <c r="O17" s="170">
        <f>'Matrice Budgétaire'!H22</f>
        <v>0</v>
      </c>
      <c r="P17" s="2" t="s">
        <v>22</v>
      </c>
      <c r="Q17" s="344"/>
      <c r="R17" s="344"/>
    </row>
    <row r="18" spans="2:18" x14ac:dyDescent="0.3">
      <c r="B18" s="339"/>
      <c r="C18" s="340"/>
      <c r="D18" s="341"/>
      <c r="E18" s="5"/>
      <c r="G18" s="352"/>
      <c r="H18" s="353"/>
      <c r="I18" s="353"/>
      <c r="J18" s="353"/>
      <c r="K18" s="353"/>
      <c r="L18" s="354"/>
      <c r="N18" s="332"/>
      <c r="O18" s="170">
        <f>'Matrice Budgétaire'!H23</f>
        <v>0</v>
      </c>
      <c r="P18" s="2" t="s">
        <v>23</v>
      </c>
      <c r="Q18" s="345"/>
      <c r="R18" s="345"/>
    </row>
    <row r="19" spans="2:18" x14ac:dyDescent="0.3">
      <c r="B19" s="328" t="s">
        <v>24</v>
      </c>
      <c r="C19" s="328"/>
      <c r="D19" s="328"/>
      <c r="E19" s="12">
        <f>'Matrice Budgétaire'!E49</f>
        <v>0</v>
      </c>
      <c r="G19" s="342" t="s">
        <v>25</v>
      </c>
      <c r="H19" s="342"/>
      <c r="I19" s="342"/>
      <c r="J19" s="342"/>
      <c r="K19" s="342"/>
      <c r="L19" s="342"/>
      <c r="N19" s="328" t="s">
        <v>24</v>
      </c>
      <c r="O19" s="328"/>
      <c r="P19" s="328"/>
      <c r="Q19" s="12">
        <f>SUM(Q12:Q18)</f>
        <v>0</v>
      </c>
    </row>
    <row r="20" spans="2:18" ht="14.4" customHeight="1" x14ac:dyDescent="0.3">
      <c r="B20" s="332" t="s">
        <v>26</v>
      </c>
      <c r="C20" s="355" t="str">
        <f>'Matrice Budgétaire'!D50</f>
        <v>préciser :</v>
      </c>
      <c r="D20" s="356"/>
      <c r="E20" s="5">
        <f>'Matrice Budgétaire'!E50</f>
        <v>0</v>
      </c>
      <c r="G20" s="346"/>
      <c r="H20" s="347"/>
      <c r="I20" s="347"/>
      <c r="J20" s="347"/>
      <c r="K20" s="347"/>
      <c r="L20" s="348"/>
      <c r="N20" s="357" t="s">
        <v>27</v>
      </c>
      <c r="O20" s="2"/>
      <c r="P20" s="182" t="s">
        <v>138</v>
      </c>
      <c r="Q20" s="5">
        <f>SUM('Matrice Budgétaire'!J25:J33)</f>
        <v>0</v>
      </c>
    </row>
    <row r="21" spans="2:18" x14ac:dyDescent="0.3">
      <c r="B21" s="332"/>
      <c r="C21" s="355" t="str">
        <f>'Matrice Budgétaire'!D51</f>
        <v>préciser :</v>
      </c>
      <c r="D21" s="356"/>
      <c r="E21" s="5">
        <f>'Matrice Budgétaire'!E51</f>
        <v>0</v>
      </c>
      <c r="G21" s="349"/>
      <c r="H21" s="350"/>
      <c r="I21" s="350"/>
      <c r="J21" s="350"/>
      <c r="K21" s="350"/>
      <c r="L21" s="351"/>
      <c r="N21" s="358"/>
      <c r="O21" s="2"/>
      <c r="P21" s="181" t="s">
        <v>140</v>
      </c>
      <c r="Q21" s="5"/>
    </row>
    <row r="22" spans="2:18" x14ac:dyDescent="0.3">
      <c r="B22" s="332"/>
      <c r="C22" s="355" t="str">
        <f>'Matrice Budgétaire'!D52</f>
        <v>préciser :</v>
      </c>
      <c r="D22" s="356"/>
      <c r="E22" s="5">
        <f>'Matrice Budgétaire'!E52</f>
        <v>0</v>
      </c>
      <c r="G22" s="349"/>
      <c r="H22" s="350"/>
      <c r="I22" s="350"/>
      <c r="J22" s="350"/>
      <c r="K22" s="350"/>
      <c r="L22" s="351"/>
      <c r="N22" s="358"/>
      <c r="O22" s="2"/>
      <c r="P22" s="183" t="s">
        <v>139</v>
      </c>
      <c r="Q22" s="5">
        <f>'Matrice Budgétaire'!J35</f>
        <v>0</v>
      </c>
    </row>
    <row r="23" spans="2:18" x14ac:dyDescent="0.3">
      <c r="B23" s="332"/>
      <c r="C23" s="355" t="str">
        <f>'Matrice Budgétaire'!D53</f>
        <v>préciser :</v>
      </c>
      <c r="D23" s="356"/>
      <c r="E23" s="5">
        <f>'Matrice Budgétaire'!E53</f>
        <v>0</v>
      </c>
      <c r="G23" s="349"/>
      <c r="H23" s="350"/>
      <c r="I23" s="350"/>
      <c r="J23" s="350"/>
      <c r="K23" s="350"/>
      <c r="L23" s="351"/>
      <c r="N23" s="358"/>
      <c r="O23" s="2"/>
      <c r="P23" s="181" t="s">
        <v>140</v>
      </c>
      <c r="Q23" s="5"/>
    </row>
    <row r="24" spans="2:18" x14ac:dyDescent="0.3">
      <c r="B24" s="332"/>
      <c r="C24" s="355" t="str">
        <f>'Matrice Budgétaire'!D54</f>
        <v>préciser :</v>
      </c>
      <c r="D24" s="356"/>
      <c r="E24" s="5">
        <f>'Matrice Budgétaire'!E54</f>
        <v>0</v>
      </c>
      <c r="G24" s="349"/>
      <c r="H24" s="350"/>
      <c r="I24" s="350"/>
      <c r="J24" s="350"/>
      <c r="K24" s="350"/>
      <c r="L24" s="351"/>
      <c r="N24" s="358"/>
      <c r="O24" s="2"/>
      <c r="P24" s="184" t="s">
        <v>69</v>
      </c>
      <c r="Q24" s="5">
        <f>'Matrice Budgétaire'!J43</f>
        <v>0</v>
      </c>
    </row>
    <row r="25" spans="2:18" x14ac:dyDescent="0.3">
      <c r="B25" s="332"/>
      <c r="C25" s="355" t="str">
        <f>'Matrice Budgétaire'!D55</f>
        <v>préciser :</v>
      </c>
      <c r="D25" s="356"/>
      <c r="E25" s="5">
        <f>'Matrice Budgétaire'!E55</f>
        <v>0</v>
      </c>
      <c r="G25" s="349"/>
      <c r="H25" s="350"/>
      <c r="I25" s="350"/>
      <c r="J25" s="350"/>
      <c r="K25" s="350"/>
      <c r="L25" s="351"/>
      <c r="N25" s="358"/>
      <c r="O25" s="2"/>
      <c r="P25" s="181" t="s">
        <v>140</v>
      </c>
      <c r="Q25" s="5"/>
    </row>
    <row r="26" spans="2:18" x14ac:dyDescent="0.3">
      <c r="B26" s="332"/>
      <c r="C26" s="355" t="str">
        <f>'Matrice Budgétaire'!D56</f>
        <v>préciser :</v>
      </c>
      <c r="D26" s="356"/>
      <c r="E26" s="5">
        <f>'Matrice Budgétaire'!E56</f>
        <v>0</v>
      </c>
      <c r="G26" s="349"/>
      <c r="H26" s="350"/>
      <c r="I26" s="350"/>
      <c r="J26" s="350"/>
      <c r="K26" s="350"/>
      <c r="L26" s="351"/>
      <c r="N26" s="358"/>
      <c r="O26" s="2"/>
      <c r="P26" s="184" t="s">
        <v>64</v>
      </c>
      <c r="Q26" s="5">
        <f>'Matrice Budgétaire'!L48</f>
        <v>0</v>
      </c>
    </row>
    <row r="27" spans="2:18" x14ac:dyDescent="0.3">
      <c r="B27" s="332"/>
      <c r="C27" s="355"/>
      <c r="D27" s="356"/>
      <c r="E27" s="5"/>
      <c r="G27" s="349"/>
      <c r="H27" s="350"/>
      <c r="I27" s="350"/>
      <c r="J27" s="350"/>
      <c r="K27" s="350"/>
      <c r="L27" s="351"/>
      <c r="N27" s="358"/>
      <c r="O27" s="2"/>
      <c r="P27" s="181" t="s">
        <v>140</v>
      </c>
      <c r="Q27" s="5"/>
    </row>
    <row r="28" spans="2:18" x14ac:dyDescent="0.3">
      <c r="B28" s="332"/>
      <c r="C28" s="356"/>
      <c r="D28" s="356"/>
      <c r="E28" s="5"/>
      <c r="G28" s="349"/>
      <c r="H28" s="350"/>
      <c r="I28" s="350"/>
      <c r="J28" s="350"/>
      <c r="K28" s="350"/>
      <c r="L28" s="351"/>
      <c r="N28" s="359"/>
      <c r="O28" s="2"/>
      <c r="P28" s="2"/>
      <c r="Q28" s="5"/>
    </row>
    <row r="29" spans="2:18" x14ac:dyDescent="0.3">
      <c r="B29" s="332"/>
      <c r="C29" s="356"/>
      <c r="D29" s="356"/>
      <c r="E29" s="5"/>
      <c r="G29" s="352"/>
      <c r="H29" s="353"/>
      <c r="I29" s="353"/>
      <c r="J29" s="353"/>
      <c r="K29" s="353"/>
      <c r="L29" s="354"/>
      <c r="N29" s="360" t="s">
        <v>28</v>
      </c>
      <c r="O29" s="361"/>
      <c r="P29" s="362"/>
      <c r="Q29" s="5">
        <f>'Matrice Budgétaire'!J34</f>
        <v>0</v>
      </c>
    </row>
    <row r="30" spans="2:18" x14ac:dyDescent="0.3">
      <c r="B30" s="328" t="s">
        <v>29</v>
      </c>
      <c r="C30" s="328"/>
      <c r="D30" s="328"/>
      <c r="E30" s="12">
        <f>'Matrice Budgétaire'!E57</f>
        <v>0</v>
      </c>
      <c r="G30" s="366" t="s">
        <v>30</v>
      </c>
      <c r="H30" s="367"/>
      <c r="I30" s="367"/>
      <c r="J30" s="367"/>
      <c r="K30" s="367"/>
      <c r="L30" s="368"/>
      <c r="N30" s="328" t="s">
        <v>29</v>
      </c>
      <c r="O30" s="328"/>
      <c r="P30" s="328"/>
      <c r="Q30" s="12">
        <f>SUM(Q20:Q29)</f>
        <v>0</v>
      </c>
    </row>
    <row r="31" spans="2:18" x14ac:dyDescent="0.3">
      <c r="B31" s="369" t="s">
        <v>31</v>
      </c>
      <c r="C31" s="369"/>
      <c r="D31" s="369"/>
      <c r="E31" s="14">
        <f>E11+E19+E30</f>
        <v>0</v>
      </c>
      <c r="G31" s="370">
        <f>Q31-E31</f>
        <v>0</v>
      </c>
      <c r="H31" s="370"/>
      <c r="I31" s="370"/>
      <c r="J31" s="370"/>
      <c r="K31" s="370"/>
      <c r="L31" s="370"/>
      <c r="N31" s="369" t="s">
        <v>31</v>
      </c>
      <c r="O31" s="369"/>
      <c r="P31" s="369"/>
      <c r="Q31" s="14">
        <f>Q11+Q19+Q30</f>
        <v>0</v>
      </c>
    </row>
    <row r="33" spans="2:18" x14ac:dyDescent="0.3">
      <c r="B33" s="325" t="s">
        <v>32</v>
      </c>
      <c r="C33" s="326"/>
      <c r="D33" s="326"/>
      <c r="E33" s="326"/>
      <c r="F33" s="326"/>
      <c r="G33" s="326"/>
      <c r="H33" s="326"/>
      <c r="I33" s="326"/>
      <c r="J33" s="326"/>
      <c r="K33" s="326"/>
      <c r="L33" s="327"/>
    </row>
    <row r="35" spans="2:18" x14ac:dyDescent="0.3">
      <c r="B35" s="328" t="s">
        <v>2</v>
      </c>
      <c r="C35" s="328"/>
      <c r="D35" s="328"/>
      <c r="E35" s="328"/>
      <c r="G35" s="3" t="s">
        <v>3</v>
      </c>
      <c r="H35" s="4"/>
      <c r="I35" s="3" t="s">
        <v>3</v>
      </c>
      <c r="J35" s="363" t="s">
        <v>33</v>
      </c>
      <c r="K35" s="364"/>
      <c r="L35" s="365"/>
      <c r="N35" s="328" t="s">
        <v>5</v>
      </c>
      <c r="O35" s="328"/>
      <c r="P35" s="328"/>
      <c r="Q35" s="328"/>
    </row>
    <row r="36" spans="2:18" x14ac:dyDescent="0.3">
      <c r="B36" s="332" t="s">
        <v>6</v>
      </c>
      <c r="C36" s="333" t="s">
        <v>7</v>
      </c>
      <c r="D36" s="4" t="s">
        <v>8</v>
      </c>
      <c r="E36" s="5">
        <f>G36*I36*K36</f>
        <v>0</v>
      </c>
      <c r="G36" s="6">
        <f t="shared" ref="G36:I41" si="1">G5</f>
        <v>0</v>
      </c>
      <c r="H36" s="6" t="str">
        <f t="shared" si="1"/>
        <v>personnes</v>
      </c>
      <c r="I36" s="6">
        <f t="shared" si="1"/>
        <v>0</v>
      </c>
      <c r="J36" s="6" t="s">
        <v>34</v>
      </c>
      <c r="K36" s="15">
        <v>220</v>
      </c>
      <c r="L36" s="334"/>
      <c r="N36" s="332" t="s">
        <v>10</v>
      </c>
      <c r="O36" s="8">
        <f t="shared" ref="O36:Q41" si="2">O5</f>
        <v>0</v>
      </c>
      <c r="P36" s="4" t="str">
        <f t="shared" si="2"/>
        <v>Apports de la compagnie (réserves)</v>
      </c>
      <c r="Q36" s="5">
        <f t="shared" si="2"/>
        <v>0</v>
      </c>
    </row>
    <row r="37" spans="2:18" x14ac:dyDescent="0.3">
      <c r="B37" s="332"/>
      <c r="C37" s="333"/>
      <c r="D37" s="4" t="s">
        <v>11</v>
      </c>
      <c r="E37" s="5">
        <f>G37*I37*K37</f>
        <v>0</v>
      </c>
      <c r="G37" s="6">
        <f t="shared" si="1"/>
        <v>0</v>
      </c>
      <c r="H37" s="9" t="str">
        <f t="shared" si="1"/>
        <v>personnes</v>
      </c>
      <c r="I37" s="6">
        <f t="shared" si="1"/>
        <v>0</v>
      </c>
      <c r="J37" s="6" t="s">
        <v>34</v>
      </c>
      <c r="K37" s="16">
        <v>240</v>
      </c>
      <c r="L37" s="335"/>
      <c r="N37" s="332"/>
      <c r="O37" s="8">
        <f t="shared" si="2"/>
        <v>0</v>
      </c>
      <c r="P37" s="4" t="str">
        <f t="shared" si="2"/>
        <v>Autres apports de la compagnie (préciser)</v>
      </c>
      <c r="Q37" s="5">
        <f t="shared" si="2"/>
        <v>0</v>
      </c>
    </row>
    <row r="38" spans="2:18" x14ac:dyDescent="0.3">
      <c r="B38" s="332"/>
      <c r="C38" s="333"/>
      <c r="D38" s="4"/>
      <c r="E38" s="5"/>
      <c r="G38" s="6">
        <f t="shared" si="1"/>
        <v>0</v>
      </c>
      <c r="H38" s="6" t="str">
        <f t="shared" si="1"/>
        <v>personnes</v>
      </c>
      <c r="I38" s="6">
        <f t="shared" si="1"/>
        <v>0</v>
      </c>
      <c r="J38" s="6">
        <f>J7</f>
        <v>0</v>
      </c>
      <c r="K38" s="7"/>
      <c r="L38" s="335"/>
      <c r="N38" s="332"/>
      <c r="O38" s="8">
        <f t="shared" si="2"/>
        <v>0</v>
      </c>
      <c r="P38" s="4" t="str">
        <f t="shared" si="2"/>
        <v>Quote part subventions (préciser):</v>
      </c>
      <c r="Q38" s="5">
        <f t="shared" si="2"/>
        <v>0</v>
      </c>
    </row>
    <row r="39" spans="2:18" x14ac:dyDescent="0.3">
      <c r="B39" s="332"/>
      <c r="C39" s="333" t="s">
        <v>13</v>
      </c>
      <c r="D39" s="4" t="s">
        <v>8</v>
      </c>
      <c r="E39" s="5"/>
      <c r="G39" s="6">
        <f t="shared" si="1"/>
        <v>0</v>
      </c>
      <c r="H39" s="9" t="str">
        <f t="shared" si="1"/>
        <v>personnes</v>
      </c>
      <c r="I39" s="6">
        <f t="shared" si="1"/>
        <v>0</v>
      </c>
      <c r="J39" s="9">
        <f>J8</f>
        <v>0</v>
      </c>
      <c r="K39" s="10"/>
      <c r="L39" s="335"/>
      <c r="N39" s="332"/>
      <c r="O39" s="8">
        <f t="shared" si="2"/>
        <v>0</v>
      </c>
      <c r="P39" s="4" t="str">
        <f t="shared" si="2"/>
        <v>Quote part subventions (préciser):</v>
      </c>
      <c r="Q39" s="5">
        <f t="shared" si="2"/>
        <v>0</v>
      </c>
    </row>
    <row r="40" spans="2:18" x14ac:dyDescent="0.3">
      <c r="B40" s="332"/>
      <c r="C40" s="333"/>
      <c r="D40" s="4" t="s">
        <v>11</v>
      </c>
      <c r="E40" s="5"/>
      <c r="G40" s="6">
        <f t="shared" si="1"/>
        <v>0</v>
      </c>
      <c r="H40" s="6" t="str">
        <f t="shared" si="1"/>
        <v>personnes</v>
      </c>
      <c r="I40" s="6">
        <f t="shared" si="1"/>
        <v>0</v>
      </c>
      <c r="J40" s="6">
        <f>J9</f>
        <v>0</v>
      </c>
      <c r="K40" s="7"/>
      <c r="L40" s="335"/>
      <c r="N40" s="332"/>
      <c r="O40" s="8">
        <f t="shared" si="2"/>
        <v>0</v>
      </c>
      <c r="P40" s="4" t="str">
        <f t="shared" si="2"/>
        <v>Quote part subventions (préciser):</v>
      </c>
      <c r="Q40" s="5">
        <f t="shared" si="2"/>
        <v>0</v>
      </c>
    </row>
    <row r="41" spans="2:18" x14ac:dyDescent="0.3">
      <c r="B41" s="332"/>
      <c r="C41" s="333"/>
      <c r="D41" s="4"/>
      <c r="E41" s="5"/>
      <c r="G41" s="6">
        <f t="shared" si="1"/>
        <v>0</v>
      </c>
      <c r="H41" s="9" t="str">
        <f t="shared" si="1"/>
        <v>personnes</v>
      </c>
      <c r="I41" s="6">
        <f t="shared" si="1"/>
        <v>0</v>
      </c>
      <c r="J41" s="9">
        <f>J10</f>
        <v>0</v>
      </c>
      <c r="K41" s="11"/>
      <c r="L41" s="336"/>
      <c r="N41" s="332"/>
      <c r="O41" s="8">
        <f t="shared" si="2"/>
        <v>0</v>
      </c>
      <c r="P41" s="4">
        <f t="shared" si="2"/>
        <v>0</v>
      </c>
      <c r="Q41" s="5">
        <f t="shared" si="2"/>
        <v>0</v>
      </c>
    </row>
    <row r="42" spans="2:18" x14ac:dyDescent="0.3">
      <c r="B42" s="328" t="s">
        <v>15</v>
      </c>
      <c r="C42" s="328"/>
      <c r="D42" s="328"/>
      <c r="E42" s="12">
        <f>SUM(E36:E41)</f>
        <v>0</v>
      </c>
      <c r="N42" s="328" t="s">
        <v>15</v>
      </c>
      <c r="O42" s="328"/>
      <c r="P42" s="328"/>
      <c r="Q42" s="12">
        <f>SUM(Q36:Q41)</f>
        <v>0</v>
      </c>
    </row>
    <row r="43" spans="2:18" x14ac:dyDescent="0.3">
      <c r="B43" s="339" t="s">
        <v>16</v>
      </c>
      <c r="C43" s="371" t="str">
        <f t="shared" ref="C43:C49" si="3">C12</f>
        <v>préciser :</v>
      </c>
      <c r="D43" s="371"/>
      <c r="E43" s="5">
        <f t="shared" ref="E43:E49" si="4">E12</f>
        <v>0</v>
      </c>
      <c r="G43" s="342" t="s">
        <v>17</v>
      </c>
      <c r="H43" s="342"/>
      <c r="I43" s="342"/>
      <c r="J43" s="342"/>
      <c r="K43" s="342"/>
      <c r="L43" s="342"/>
      <c r="N43" s="339" t="s">
        <v>35</v>
      </c>
      <c r="O43" s="170">
        <f>O12</f>
        <v>0</v>
      </c>
      <c r="P43" s="2" t="s">
        <v>19</v>
      </c>
      <c r="Q43" s="343">
        <f>R43</f>
        <v>0</v>
      </c>
      <c r="R43" s="343">
        <f>((O43%*O44)*O47*O48)*O49%</f>
        <v>0</v>
      </c>
    </row>
    <row r="44" spans="2:18" ht="14.4" customHeight="1" x14ac:dyDescent="0.3">
      <c r="B44" s="339"/>
      <c r="C44" s="371" t="str">
        <f t="shared" si="3"/>
        <v>préciser :</v>
      </c>
      <c r="D44" s="371"/>
      <c r="E44" s="5">
        <f t="shared" si="4"/>
        <v>0</v>
      </c>
      <c r="G44" s="346" t="e">
        <f>(E36:E37,E39+E40)/O48</f>
        <v>#VALUE!</v>
      </c>
      <c r="H44" s="347"/>
      <c r="I44" s="347"/>
      <c r="J44" s="347"/>
      <c r="K44" s="347"/>
      <c r="L44" s="348"/>
      <c r="N44" s="339"/>
      <c r="O44" s="170">
        <f>O13</f>
        <v>0</v>
      </c>
      <c r="P44" s="2" t="s">
        <v>20</v>
      </c>
      <c r="Q44" s="344"/>
      <c r="R44" s="344"/>
    </row>
    <row r="45" spans="2:18" ht="14.4" customHeight="1" x14ac:dyDescent="0.3">
      <c r="B45" s="339"/>
      <c r="C45" s="371" t="str">
        <f t="shared" si="3"/>
        <v>préciser :</v>
      </c>
      <c r="D45" s="371"/>
      <c r="E45" s="5">
        <f t="shared" si="4"/>
        <v>0</v>
      </c>
      <c r="G45" s="349"/>
      <c r="H45" s="350"/>
      <c r="I45" s="350"/>
      <c r="J45" s="350"/>
      <c r="K45" s="350"/>
      <c r="L45" s="351"/>
      <c r="N45" s="339"/>
      <c r="O45" s="13"/>
      <c r="P45" s="13"/>
      <c r="Q45" s="344"/>
      <c r="R45" s="344"/>
    </row>
    <row r="46" spans="2:18" ht="14.4" customHeight="1" x14ac:dyDescent="0.3">
      <c r="B46" s="339"/>
      <c r="C46" s="371" t="str">
        <f t="shared" si="3"/>
        <v>préciser :</v>
      </c>
      <c r="D46" s="371"/>
      <c r="E46" s="5">
        <f t="shared" si="4"/>
        <v>0</v>
      </c>
      <c r="G46" s="349"/>
      <c r="H46" s="350"/>
      <c r="I46" s="350"/>
      <c r="J46" s="350"/>
      <c r="K46" s="350"/>
      <c r="L46" s="351"/>
      <c r="N46" s="339"/>
      <c r="O46" s="13"/>
      <c r="P46" s="13"/>
      <c r="Q46" s="344"/>
      <c r="R46" s="344"/>
    </row>
    <row r="47" spans="2:18" x14ac:dyDescent="0.3">
      <c r="B47" s="339"/>
      <c r="C47" s="371" t="str">
        <f t="shared" si="3"/>
        <v>préciser :</v>
      </c>
      <c r="D47" s="371"/>
      <c r="E47" s="5">
        <f t="shared" si="4"/>
        <v>0</v>
      </c>
      <c r="G47" s="349"/>
      <c r="H47" s="350"/>
      <c r="I47" s="350"/>
      <c r="J47" s="350"/>
      <c r="K47" s="350"/>
      <c r="L47" s="351"/>
      <c r="N47" s="339"/>
      <c r="O47" s="170">
        <f>+O14</f>
        <v>0</v>
      </c>
      <c r="P47" s="2" t="s">
        <v>21</v>
      </c>
      <c r="Q47" s="344"/>
      <c r="R47" s="344"/>
    </row>
    <row r="48" spans="2:18" x14ac:dyDescent="0.3">
      <c r="B48" s="339"/>
      <c r="C48" s="371">
        <f t="shared" si="3"/>
        <v>0</v>
      </c>
      <c r="D48" s="371"/>
      <c r="E48" s="5">
        <f t="shared" si="4"/>
        <v>0</v>
      </c>
      <c r="G48" s="349"/>
      <c r="H48" s="350"/>
      <c r="I48" s="350"/>
      <c r="J48" s="350"/>
      <c r="K48" s="350"/>
      <c r="L48" s="351"/>
      <c r="N48" s="339"/>
      <c r="O48" s="2">
        <f>O17</f>
        <v>0</v>
      </c>
      <c r="P48" s="2" t="s">
        <v>22</v>
      </c>
      <c r="Q48" s="344"/>
      <c r="R48" s="344"/>
    </row>
    <row r="49" spans="2:18" x14ac:dyDescent="0.3">
      <c r="B49" s="339"/>
      <c r="C49" s="371">
        <f t="shared" si="3"/>
        <v>0</v>
      </c>
      <c r="D49" s="371"/>
      <c r="E49" s="5">
        <f t="shared" si="4"/>
        <v>0</v>
      </c>
      <c r="G49" s="352"/>
      <c r="H49" s="353"/>
      <c r="I49" s="353"/>
      <c r="J49" s="353"/>
      <c r="K49" s="353"/>
      <c r="L49" s="354"/>
      <c r="N49" s="339"/>
      <c r="O49" s="2">
        <f>O18</f>
        <v>0</v>
      </c>
      <c r="P49" s="2" t="s">
        <v>23</v>
      </c>
      <c r="Q49" s="345"/>
      <c r="R49" s="345"/>
    </row>
    <row r="50" spans="2:18" x14ac:dyDescent="0.3">
      <c r="B50" s="328" t="s">
        <v>24</v>
      </c>
      <c r="C50" s="328"/>
      <c r="D50" s="328"/>
      <c r="E50" s="12">
        <f>SUM(E43:E49)</f>
        <v>0</v>
      </c>
      <c r="G50" s="342" t="s">
        <v>25</v>
      </c>
      <c r="H50" s="342"/>
      <c r="I50" s="342"/>
      <c r="J50" s="342"/>
      <c r="K50" s="342"/>
      <c r="L50" s="342"/>
      <c r="N50" s="328" t="s">
        <v>24</v>
      </c>
      <c r="O50" s="328"/>
      <c r="P50" s="328"/>
      <c r="Q50" s="12">
        <f>SUM(Q43:Q49)</f>
        <v>0</v>
      </c>
    </row>
    <row r="51" spans="2:18" x14ac:dyDescent="0.3">
      <c r="B51" s="332" t="s">
        <v>26</v>
      </c>
      <c r="C51" s="356" t="str">
        <f t="shared" ref="C51:C57" si="5">C20</f>
        <v>préciser :</v>
      </c>
      <c r="D51" s="356"/>
      <c r="E51" s="5">
        <f>E20</f>
        <v>0</v>
      </c>
      <c r="G51" s="346"/>
      <c r="H51" s="347"/>
      <c r="I51" s="347"/>
      <c r="J51" s="347"/>
      <c r="K51" s="347"/>
      <c r="L51" s="348"/>
      <c r="N51" s="357" t="s">
        <v>27</v>
      </c>
      <c r="O51" s="2">
        <f>O20</f>
        <v>0</v>
      </c>
      <c r="P51" s="183" t="str">
        <f>P20</f>
        <v xml:space="preserve">Subventions Publiques ou montants de copro </v>
      </c>
      <c r="Q51" s="5">
        <f>Q20</f>
        <v>0</v>
      </c>
    </row>
    <row r="52" spans="2:18" x14ac:dyDescent="0.3">
      <c r="B52" s="332"/>
      <c r="C52" s="356" t="str">
        <f t="shared" si="5"/>
        <v>préciser :</v>
      </c>
      <c r="D52" s="356"/>
      <c r="E52" s="5">
        <f t="shared" ref="E52:E57" si="6">E21</f>
        <v>0</v>
      </c>
      <c r="G52" s="349"/>
      <c r="H52" s="350"/>
      <c r="I52" s="350"/>
      <c r="J52" s="350"/>
      <c r="K52" s="350"/>
      <c r="L52" s="351"/>
      <c r="N52" s="358"/>
      <c r="O52" s="2">
        <f>O21</f>
        <v>0</v>
      </c>
      <c r="P52" s="181" t="str">
        <f t="shared" ref="P52:P57" si="7">P21</f>
        <v xml:space="preserve">Préciser : </v>
      </c>
      <c r="Q52" s="5">
        <f>Q21</f>
        <v>0</v>
      </c>
    </row>
    <row r="53" spans="2:18" x14ac:dyDescent="0.3">
      <c r="B53" s="332"/>
      <c r="C53" s="356" t="str">
        <f t="shared" si="5"/>
        <v>préciser :</v>
      </c>
      <c r="D53" s="356"/>
      <c r="E53" s="5">
        <f t="shared" si="6"/>
        <v>0</v>
      </c>
      <c r="G53" s="349"/>
      <c r="H53" s="350"/>
      <c r="I53" s="350"/>
      <c r="J53" s="350"/>
      <c r="K53" s="350"/>
      <c r="L53" s="351"/>
      <c r="N53" s="358"/>
      <c r="O53" s="2">
        <f>O22</f>
        <v>0</v>
      </c>
      <c r="P53" s="183" t="str">
        <f t="shared" si="7"/>
        <v>Organismes privés</v>
      </c>
      <c r="Q53" s="5">
        <f>Q22</f>
        <v>0</v>
      </c>
    </row>
    <row r="54" spans="2:18" x14ac:dyDescent="0.3">
      <c r="B54" s="332"/>
      <c r="C54" s="356" t="str">
        <f t="shared" si="5"/>
        <v>préciser :</v>
      </c>
      <c r="D54" s="356"/>
      <c r="E54" s="5">
        <f t="shared" si="6"/>
        <v>0</v>
      </c>
      <c r="G54" s="349"/>
      <c r="H54" s="350"/>
      <c r="I54" s="350"/>
      <c r="J54" s="350"/>
      <c r="K54" s="350"/>
      <c r="L54" s="351"/>
      <c r="N54" s="358"/>
      <c r="O54" s="2">
        <f>O23</f>
        <v>0</v>
      </c>
      <c r="P54" s="181" t="str">
        <f t="shared" si="7"/>
        <v xml:space="preserve">Préciser : </v>
      </c>
      <c r="Q54" s="5">
        <f>Q23</f>
        <v>0</v>
      </c>
    </row>
    <row r="55" spans="2:18" x14ac:dyDescent="0.3">
      <c r="B55" s="332"/>
      <c r="C55" s="356" t="str">
        <f t="shared" si="5"/>
        <v>préciser :</v>
      </c>
      <c r="D55" s="356"/>
      <c r="E55" s="5">
        <f t="shared" si="6"/>
        <v>0</v>
      </c>
      <c r="G55" s="349"/>
      <c r="H55" s="350"/>
      <c r="I55" s="350"/>
      <c r="J55" s="350"/>
      <c r="K55" s="350"/>
      <c r="L55" s="351"/>
      <c r="N55" s="358"/>
      <c r="O55" s="2">
        <f>O26</f>
        <v>0</v>
      </c>
      <c r="P55" s="183" t="str">
        <f t="shared" si="7"/>
        <v>Soutiens privés</v>
      </c>
      <c r="Q55" s="5">
        <f>Q26</f>
        <v>0</v>
      </c>
    </row>
    <row r="56" spans="2:18" x14ac:dyDescent="0.3">
      <c r="B56" s="332"/>
      <c r="C56" s="356" t="str">
        <f t="shared" si="5"/>
        <v>préciser :</v>
      </c>
      <c r="D56" s="356"/>
      <c r="E56" s="5">
        <f t="shared" si="6"/>
        <v>0</v>
      </c>
      <c r="G56" s="349"/>
      <c r="H56" s="350"/>
      <c r="I56" s="350"/>
      <c r="J56" s="350"/>
      <c r="K56" s="350"/>
      <c r="L56" s="351"/>
      <c r="N56" s="358"/>
      <c r="O56" s="2">
        <f t="shared" ref="O56:Q59" si="8">O27</f>
        <v>0</v>
      </c>
      <c r="P56" s="181" t="str">
        <f t="shared" si="7"/>
        <v xml:space="preserve">Préciser : </v>
      </c>
      <c r="Q56" s="5">
        <f t="shared" si="8"/>
        <v>0</v>
      </c>
    </row>
    <row r="57" spans="2:18" x14ac:dyDescent="0.3">
      <c r="B57" s="332"/>
      <c r="C57" s="356" t="str">
        <f t="shared" si="5"/>
        <v>préciser :</v>
      </c>
      <c r="D57" s="356"/>
      <c r="E57" s="5">
        <f t="shared" si="6"/>
        <v>0</v>
      </c>
      <c r="G57" s="349"/>
      <c r="H57" s="350"/>
      <c r="I57" s="350"/>
      <c r="J57" s="350"/>
      <c r="K57" s="350"/>
      <c r="L57" s="351"/>
      <c r="N57" s="358"/>
      <c r="O57" s="2">
        <f t="shared" si="8"/>
        <v>0</v>
      </c>
      <c r="P57" s="183" t="str">
        <f t="shared" si="7"/>
        <v>Autres sources de financement</v>
      </c>
      <c r="Q57" s="5">
        <f t="shared" si="8"/>
        <v>0</v>
      </c>
    </row>
    <row r="58" spans="2:18" x14ac:dyDescent="0.3">
      <c r="B58" s="332"/>
      <c r="C58" s="356">
        <f t="shared" ref="C58:C60" si="9">C27</f>
        <v>0</v>
      </c>
      <c r="D58" s="356"/>
      <c r="E58" s="5"/>
      <c r="G58" s="349"/>
      <c r="H58" s="350"/>
      <c r="I58" s="350"/>
      <c r="J58" s="350"/>
      <c r="K58" s="350"/>
      <c r="L58" s="351"/>
      <c r="N58" s="359"/>
      <c r="O58" s="2">
        <f t="shared" si="8"/>
        <v>0</v>
      </c>
      <c r="P58" s="181" t="str">
        <f>P27</f>
        <v xml:space="preserve">Préciser : </v>
      </c>
      <c r="Q58" s="5">
        <f t="shared" si="8"/>
        <v>0</v>
      </c>
    </row>
    <row r="59" spans="2:18" x14ac:dyDescent="0.3">
      <c r="B59" s="332"/>
      <c r="C59" s="356">
        <f t="shared" si="9"/>
        <v>0</v>
      </c>
      <c r="D59" s="356"/>
      <c r="E59" s="5"/>
      <c r="G59" s="349"/>
      <c r="H59" s="350"/>
      <c r="I59" s="350"/>
      <c r="J59" s="350"/>
      <c r="K59" s="350"/>
      <c r="L59" s="351"/>
      <c r="N59" s="17"/>
      <c r="O59" s="2">
        <f t="shared" si="8"/>
        <v>0</v>
      </c>
      <c r="P59" s="2"/>
      <c r="Q59" s="5">
        <f t="shared" si="8"/>
        <v>0</v>
      </c>
    </row>
    <row r="60" spans="2:18" ht="14.4" customHeight="1" x14ac:dyDescent="0.3">
      <c r="B60" s="332"/>
      <c r="C60" s="356">
        <f t="shared" si="9"/>
        <v>0</v>
      </c>
      <c r="D60" s="356"/>
      <c r="E60" s="5"/>
      <c r="G60" s="352"/>
      <c r="H60" s="353"/>
      <c r="I60" s="353"/>
      <c r="J60" s="353"/>
      <c r="K60" s="353"/>
      <c r="L60" s="354"/>
      <c r="N60" s="328" t="s">
        <v>29</v>
      </c>
      <c r="O60" s="328"/>
      <c r="P60" s="328"/>
      <c r="Q60" s="12">
        <f>SUM(Q51:Q58)</f>
        <v>0</v>
      </c>
    </row>
    <row r="61" spans="2:18" x14ac:dyDescent="0.3">
      <c r="B61" s="328" t="s">
        <v>29</v>
      </c>
      <c r="C61" s="328"/>
      <c r="D61" s="328"/>
      <c r="E61" s="12">
        <f>SUM(E51:E60)</f>
        <v>0</v>
      </c>
      <c r="G61" s="366" t="s">
        <v>36</v>
      </c>
      <c r="H61" s="367"/>
      <c r="I61" s="367"/>
      <c r="J61" s="367"/>
      <c r="K61" s="367"/>
      <c r="L61" s="368"/>
      <c r="N61" s="369" t="s">
        <v>31</v>
      </c>
      <c r="O61" s="369"/>
      <c r="P61" s="369"/>
      <c r="Q61" s="14">
        <f>Q42+Q50+Q60</f>
        <v>0</v>
      </c>
    </row>
    <row r="62" spans="2:18" ht="14.5" thickBot="1" x14ac:dyDescent="0.35">
      <c r="B62" s="369" t="s">
        <v>37</v>
      </c>
      <c r="C62" s="369"/>
      <c r="D62" s="369"/>
      <c r="E62" s="14">
        <f>E42+E50+E61</f>
        <v>0</v>
      </c>
      <c r="G62" s="376"/>
      <c r="H62" s="377"/>
      <c r="I62" s="377"/>
      <c r="J62" s="377"/>
      <c r="K62" s="377"/>
      <c r="L62" s="377"/>
      <c r="N62" s="378" t="s">
        <v>38</v>
      </c>
      <c r="O62" s="378"/>
      <c r="P62" s="378"/>
      <c r="Q62" s="18">
        <f>E64-Q61</f>
        <v>0</v>
      </c>
    </row>
    <row r="63" spans="2:18" ht="28.5" thickBot="1" x14ac:dyDescent="0.35">
      <c r="B63" s="19" t="s">
        <v>39</v>
      </c>
      <c r="C63" s="372"/>
      <c r="D63" s="373"/>
      <c r="E63" s="20">
        <f>E62*19%</f>
        <v>0</v>
      </c>
    </row>
    <row r="64" spans="2:18" x14ac:dyDescent="0.3">
      <c r="B64" s="369" t="s">
        <v>40</v>
      </c>
      <c r="C64" s="369"/>
      <c r="D64" s="369"/>
      <c r="E64" s="14">
        <f>(E62+E63)</f>
        <v>0</v>
      </c>
    </row>
    <row r="66" spans="1:17" x14ac:dyDescent="0.3">
      <c r="A66" s="374" t="s">
        <v>141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</row>
    <row r="67" spans="1:17" x14ac:dyDescent="0.3">
      <c r="A67" s="375"/>
      <c r="B67" s="375"/>
      <c r="C67" s="375"/>
      <c r="D67" s="375"/>
      <c r="E67" s="375"/>
      <c r="F67" s="375"/>
      <c r="G67" s="375"/>
      <c r="H67" s="375"/>
      <c r="I67" s="375"/>
      <c r="J67" s="375"/>
      <c r="K67" s="375"/>
      <c r="L67" s="375"/>
      <c r="M67" s="375"/>
      <c r="N67" s="375"/>
      <c r="O67" s="375"/>
      <c r="P67" s="375"/>
      <c r="Q67" s="375"/>
    </row>
    <row r="68" spans="1:17" x14ac:dyDescent="0.3">
      <c r="A68" s="375"/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</row>
    <row r="69" spans="1:17" x14ac:dyDescent="0.3">
      <c r="A69" s="375"/>
      <c r="B69" s="375"/>
      <c r="C69" s="375"/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</row>
    <row r="70" spans="1:17" x14ac:dyDescent="0.3">
      <c r="A70" s="375"/>
      <c r="B70" s="375"/>
      <c r="C70" s="375"/>
      <c r="D70" s="375"/>
      <c r="E70" s="375"/>
      <c r="F70" s="375"/>
      <c r="G70" s="375"/>
      <c r="H70" s="375"/>
      <c r="I70" s="375"/>
      <c r="J70" s="375"/>
      <c r="K70" s="375"/>
      <c r="L70" s="375"/>
      <c r="M70" s="375"/>
      <c r="N70" s="375"/>
      <c r="O70" s="375"/>
      <c r="P70" s="375"/>
      <c r="Q70" s="375"/>
    </row>
    <row r="71" spans="1:17" x14ac:dyDescent="0.3">
      <c r="A71" s="375"/>
      <c r="B71" s="375"/>
      <c r="C71" s="375"/>
      <c r="D71" s="375"/>
      <c r="E71" s="375"/>
      <c r="F71" s="375"/>
      <c r="G71" s="375"/>
      <c r="H71" s="375"/>
      <c r="I71" s="375"/>
      <c r="J71" s="375"/>
      <c r="K71" s="375"/>
      <c r="L71" s="375"/>
      <c r="M71" s="375"/>
      <c r="N71" s="375"/>
      <c r="O71" s="375"/>
      <c r="P71" s="375"/>
      <c r="Q71" s="375"/>
    </row>
  </sheetData>
  <dataConsolidate/>
  <mergeCells count="98">
    <mergeCell ref="C63:D63"/>
    <mergeCell ref="B64:D64"/>
    <mergeCell ref="A66:Q71"/>
    <mergeCell ref="N60:P60"/>
    <mergeCell ref="B61:D61"/>
    <mergeCell ref="G61:L61"/>
    <mergeCell ref="N61:P61"/>
    <mergeCell ref="B62:D62"/>
    <mergeCell ref="G62:L62"/>
    <mergeCell ref="N62:P62"/>
    <mergeCell ref="C60:D60"/>
    <mergeCell ref="B50:D50"/>
    <mergeCell ref="G50:L50"/>
    <mergeCell ref="N50:P50"/>
    <mergeCell ref="B51:B60"/>
    <mergeCell ref="C51:D51"/>
    <mergeCell ref="G51:L60"/>
    <mergeCell ref="N51:N58"/>
    <mergeCell ref="C52:D52"/>
    <mergeCell ref="C53:D53"/>
    <mergeCell ref="C54:D54"/>
    <mergeCell ref="C55:D55"/>
    <mergeCell ref="C56:D56"/>
    <mergeCell ref="C57:D57"/>
    <mergeCell ref="C58:D58"/>
    <mergeCell ref="C59:D59"/>
    <mergeCell ref="Q43:Q49"/>
    <mergeCell ref="R43:R49"/>
    <mergeCell ref="C44:D44"/>
    <mergeCell ref="G44:L49"/>
    <mergeCell ref="C45:D45"/>
    <mergeCell ref="C46:D46"/>
    <mergeCell ref="C47:D47"/>
    <mergeCell ref="C48:D48"/>
    <mergeCell ref="C49:D49"/>
    <mergeCell ref="B42:D42"/>
    <mergeCell ref="N42:P42"/>
    <mergeCell ref="B43:B49"/>
    <mergeCell ref="C43:D43"/>
    <mergeCell ref="G43:L43"/>
    <mergeCell ref="N43:N49"/>
    <mergeCell ref="B36:B41"/>
    <mergeCell ref="C36:C38"/>
    <mergeCell ref="L36:L41"/>
    <mergeCell ref="N36:N41"/>
    <mergeCell ref="C39:C41"/>
    <mergeCell ref="C29:D29"/>
    <mergeCell ref="B33:L33"/>
    <mergeCell ref="B35:E35"/>
    <mergeCell ref="J35:L35"/>
    <mergeCell ref="N35:Q35"/>
    <mergeCell ref="B30:D30"/>
    <mergeCell ref="G30:L30"/>
    <mergeCell ref="N30:P30"/>
    <mergeCell ref="B31:D31"/>
    <mergeCell ref="G31:L31"/>
    <mergeCell ref="N31:P31"/>
    <mergeCell ref="B19:D19"/>
    <mergeCell ref="G19:L19"/>
    <mergeCell ref="N19:P19"/>
    <mergeCell ref="B20:B29"/>
    <mergeCell ref="C20:D20"/>
    <mergeCell ref="G20:L29"/>
    <mergeCell ref="N20:N28"/>
    <mergeCell ref="C21:D21"/>
    <mergeCell ref="C22:D22"/>
    <mergeCell ref="C23:D23"/>
    <mergeCell ref="C24:D24"/>
    <mergeCell ref="C25:D25"/>
    <mergeCell ref="C26:D26"/>
    <mergeCell ref="C27:D27"/>
    <mergeCell ref="C28:D28"/>
    <mergeCell ref="N29:P29"/>
    <mergeCell ref="R10:T11"/>
    <mergeCell ref="B11:D11"/>
    <mergeCell ref="N11:P11"/>
    <mergeCell ref="B12:B18"/>
    <mergeCell ref="C12:D12"/>
    <mergeCell ref="G12:L12"/>
    <mergeCell ref="N12:N18"/>
    <mergeCell ref="Q12:Q18"/>
    <mergeCell ref="R12:R18"/>
    <mergeCell ref="C13:D13"/>
    <mergeCell ref="G13:L18"/>
    <mergeCell ref="C14:D14"/>
    <mergeCell ref="C15:D15"/>
    <mergeCell ref="C16:D16"/>
    <mergeCell ref="C17:D17"/>
    <mergeCell ref="C18:D18"/>
    <mergeCell ref="B2:L2"/>
    <mergeCell ref="B4:E4"/>
    <mergeCell ref="J4:L4"/>
    <mergeCell ref="N4:Q4"/>
    <mergeCell ref="B5:B10"/>
    <mergeCell ref="C5:C7"/>
    <mergeCell ref="L5:L10"/>
    <mergeCell ref="N5:N10"/>
    <mergeCell ref="C8:C10"/>
  </mergeCells>
  <conditionalFormatting sqref="G31:L31">
    <cfRule type="cellIs" dxfId="6" priority="1" operator="lessThan">
      <formula>0</formula>
    </cfRule>
    <cfRule type="cellIs" dxfId="5" priority="2" operator="greaterThan">
      <formula>0</formula>
    </cfRule>
    <cfRule type="cellIs" dxfId="4" priority="7" operator="equal">
      <formula>0</formula>
    </cfRule>
  </conditionalFormatting>
  <conditionalFormatting sqref="O20:O28">
    <cfRule type="containsText" dxfId="3" priority="5" operator="containsText" text="EA">
      <formula>NOT(ISERROR(SEARCH("EA",O20)))</formula>
    </cfRule>
    <cfRule type="containsText" dxfId="2" priority="6" operator="containsText" text="AD">
      <formula>NOT(ISERROR(SEARCH("AD",O20)))</formula>
    </cfRule>
  </conditionalFormatting>
  <conditionalFormatting sqref="O51:O59">
    <cfRule type="containsText" dxfId="1" priority="3" operator="containsText" text="EA">
      <formula>NOT(ISERROR(SEARCH("EA",O51)))</formula>
    </cfRule>
    <cfRule type="containsText" dxfId="0" priority="4" operator="containsText" text="AD">
      <formula>NOT(ISERROR(SEARCH("AD",O51)))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L12" sqref="L12"/>
    </sheetView>
  </sheetViews>
  <sheetFormatPr baseColWidth="10" defaultColWidth="11.453125" defaultRowHeight="14.5" x14ac:dyDescent="0.35"/>
  <cols>
    <col min="1" max="1" width="16.1796875" style="189" customWidth="1"/>
    <col min="2" max="7" width="12.7265625" style="189" customWidth="1"/>
    <col min="8" max="8" width="17.453125" style="189" customWidth="1"/>
    <col min="9" max="9" width="13" style="189" customWidth="1"/>
    <col min="10" max="10" width="20.54296875" style="189" customWidth="1"/>
    <col min="11" max="12" width="11.453125" style="189"/>
    <col min="13" max="13" width="69.7265625" style="189" customWidth="1"/>
    <col min="14" max="16384" width="11.453125" style="189"/>
  </cols>
  <sheetData>
    <row r="1" spans="1:14" ht="23.5" x14ac:dyDescent="0.35">
      <c r="A1" s="391" t="s">
        <v>142</v>
      </c>
      <c r="B1" s="391"/>
      <c r="C1" s="391"/>
      <c r="D1" s="391"/>
      <c r="E1" s="391"/>
      <c r="F1" s="391"/>
      <c r="G1" s="391"/>
      <c r="H1" s="391"/>
      <c r="I1" s="391"/>
      <c r="J1" s="391"/>
      <c r="K1" s="188"/>
      <c r="L1" s="188"/>
      <c r="M1" s="188"/>
      <c r="N1" s="188"/>
    </row>
    <row r="2" spans="1:14" ht="21.5" thickBot="1" x14ac:dyDescent="0.4">
      <c r="A2" s="392" t="s">
        <v>101</v>
      </c>
      <c r="B2" s="392"/>
      <c r="C2" s="392"/>
      <c r="D2" s="392"/>
      <c r="E2" s="392"/>
      <c r="F2" s="392"/>
      <c r="G2" s="392"/>
      <c r="H2" s="392"/>
      <c r="I2" s="392"/>
      <c r="J2" s="392"/>
      <c r="K2" s="393" t="s">
        <v>143</v>
      </c>
      <c r="L2" s="393"/>
      <c r="M2" s="393"/>
      <c r="N2" s="188"/>
    </row>
    <row r="3" spans="1:14" ht="29.5" thickBot="1" x14ac:dyDescent="0.4">
      <c r="A3" s="190"/>
      <c r="B3" s="383" t="s">
        <v>144</v>
      </c>
      <c r="C3" s="384"/>
      <c r="D3" s="191"/>
      <c r="E3" s="385" t="s">
        <v>22</v>
      </c>
      <c r="F3" s="386"/>
      <c r="G3" s="191"/>
      <c r="H3" s="192" t="s">
        <v>145</v>
      </c>
      <c r="I3" s="191"/>
      <c r="J3" s="192" t="s">
        <v>146</v>
      </c>
      <c r="K3" s="188"/>
      <c r="L3" s="188"/>
      <c r="M3" s="188"/>
      <c r="N3" s="188"/>
    </row>
    <row r="4" spans="1:14" ht="72.5" x14ac:dyDescent="0.35">
      <c r="A4" s="193" t="s">
        <v>147</v>
      </c>
      <c r="B4" s="194" t="s">
        <v>148</v>
      </c>
      <c r="C4" s="195">
        <v>200</v>
      </c>
      <c r="D4" s="196"/>
      <c r="E4" s="197" t="s">
        <v>149</v>
      </c>
      <c r="F4" s="198">
        <v>250</v>
      </c>
      <c r="G4" s="199" t="s">
        <v>150</v>
      </c>
      <c r="H4" s="387" t="s">
        <v>151</v>
      </c>
      <c r="I4" s="41" t="s">
        <v>152</v>
      </c>
      <c r="J4" s="200" t="s">
        <v>153</v>
      </c>
      <c r="K4" s="188"/>
      <c r="L4" s="188"/>
      <c r="M4" s="188"/>
      <c r="N4" s="188"/>
    </row>
    <row r="5" spans="1:14" ht="102" thickBot="1" x14ac:dyDescent="0.4">
      <c r="A5" s="201" t="s">
        <v>154</v>
      </c>
      <c r="B5" s="202" t="s">
        <v>155</v>
      </c>
      <c r="C5" s="203">
        <v>110</v>
      </c>
      <c r="D5" s="196"/>
      <c r="E5" s="204" t="s">
        <v>156</v>
      </c>
      <c r="F5" s="203">
        <v>220</v>
      </c>
      <c r="G5" s="196" t="s">
        <v>157</v>
      </c>
      <c r="H5" s="388"/>
      <c r="I5" s="41"/>
      <c r="J5" s="205">
        <v>140</v>
      </c>
      <c r="K5" s="188" t="s">
        <v>158</v>
      </c>
      <c r="L5" s="188"/>
      <c r="M5" s="188"/>
      <c r="N5" s="188"/>
    </row>
    <row r="6" spans="1:14" x14ac:dyDescent="0.35">
      <c r="A6" s="206"/>
      <c r="B6" s="207"/>
      <c r="C6" s="196"/>
      <c r="D6" s="196"/>
      <c r="E6" s="196"/>
      <c r="F6" s="196"/>
      <c r="G6" s="196"/>
      <c r="H6" s="41"/>
      <c r="I6" s="41"/>
      <c r="J6" s="196"/>
      <c r="K6" s="188"/>
      <c r="L6" s="188"/>
      <c r="M6" s="188"/>
      <c r="N6" s="188"/>
    </row>
    <row r="7" spans="1:14" ht="29" x14ac:dyDescent="0.35">
      <c r="A7" s="380" t="s">
        <v>159</v>
      </c>
      <c r="B7" s="380"/>
      <c r="C7" s="380"/>
      <c r="D7" s="208" t="s">
        <v>160</v>
      </c>
      <c r="E7" s="196"/>
      <c r="F7" s="196"/>
      <c r="G7" s="196"/>
      <c r="H7" s="41"/>
      <c r="I7" s="41"/>
      <c r="J7" s="196"/>
      <c r="K7" s="188"/>
      <c r="L7" s="188"/>
      <c r="M7" s="188"/>
      <c r="N7" s="188"/>
    </row>
    <row r="8" spans="1:14" ht="16" customHeight="1" x14ac:dyDescent="0.35">
      <c r="A8" s="381" t="s">
        <v>161</v>
      </c>
      <c r="B8" s="381"/>
      <c r="C8" s="381"/>
      <c r="D8" s="196"/>
      <c r="E8" s="196"/>
      <c r="F8" s="196"/>
      <c r="G8" s="196"/>
      <c r="H8" s="41"/>
      <c r="I8" s="41"/>
      <c r="J8" s="196"/>
      <c r="K8" s="188"/>
      <c r="L8" s="188"/>
      <c r="M8" s="188"/>
      <c r="N8" s="188"/>
    </row>
    <row r="9" spans="1:14" x14ac:dyDescent="0.35">
      <c r="A9" s="206"/>
      <c r="B9" s="207"/>
      <c r="C9" s="196"/>
      <c r="D9" s="196"/>
      <c r="E9" s="196"/>
      <c r="F9" s="196"/>
      <c r="G9" s="196"/>
      <c r="H9" s="41"/>
      <c r="I9" s="41"/>
      <c r="J9" s="196"/>
      <c r="K9" s="188"/>
      <c r="L9" s="188"/>
      <c r="M9" s="188"/>
      <c r="N9" s="188"/>
    </row>
    <row r="10" spans="1:14" ht="21.5" thickBot="1" x14ac:dyDescent="0.4">
      <c r="A10" s="382" t="s">
        <v>94</v>
      </c>
      <c r="B10" s="382"/>
      <c r="C10" s="382"/>
      <c r="D10" s="382"/>
      <c r="E10" s="382"/>
      <c r="F10" s="382"/>
      <c r="G10" s="382"/>
      <c r="H10" s="382"/>
      <c r="I10" s="382"/>
      <c r="J10" s="382"/>
      <c r="K10" s="188"/>
      <c r="L10" s="188"/>
      <c r="M10" s="188"/>
      <c r="N10" s="188"/>
    </row>
    <row r="11" spans="1:14" ht="29.5" thickBot="1" x14ac:dyDescent="0.4">
      <c r="A11" s="190"/>
      <c r="B11" s="383" t="s">
        <v>144</v>
      </c>
      <c r="C11" s="384"/>
      <c r="D11" s="191"/>
      <c r="E11" s="385" t="s">
        <v>22</v>
      </c>
      <c r="F11" s="386"/>
      <c r="G11" s="188"/>
      <c r="H11" s="192" t="s">
        <v>145</v>
      </c>
      <c r="I11" s="188"/>
      <c r="J11" s="188"/>
      <c r="K11" s="188"/>
      <c r="L11" s="188"/>
      <c r="M11" s="188"/>
    </row>
    <row r="12" spans="1:14" ht="29" x14ac:dyDescent="0.35">
      <c r="A12" s="209" t="s">
        <v>162</v>
      </c>
      <c r="B12" s="194" t="s">
        <v>163</v>
      </c>
      <c r="C12" s="195">
        <v>210</v>
      </c>
      <c r="D12" s="196"/>
      <c r="E12" s="197" t="s">
        <v>149</v>
      </c>
      <c r="F12" s="198">
        <v>270</v>
      </c>
      <c r="G12" s="188" t="s">
        <v>164</v>
      </c>
      <c r="H12" s="387" t="s">
        <v>151</v>
      </c>
      <c r="I12" s="188"/>
      <c r="J12" s="188"/>
      <c r="K12" s="188"/>
      <c r="L12" s="188"/>
      <c r="M12" s="188"/>
    </row>
    <row r="13" spans="1:14" ht="29.5" thickBot="1" x14ac:dyDescent="0.4">
      <c r="A13" s="210" t="s">
        <v>165</v>
      </c>
      <c r="B13" s="202" t="s">
        <v>155</v>
      </c>
      <c r="C13" s="203">
        <v>120</v>
      </c>
      <c r="D13" s="196"/>
      <c r="E13" s="204" t="s">
        <v>156</v>
      </c>
      <c r="F13" s="203">
        <v>235</v>
      </c>
      <c r="G13" s="188" t="s">
        <v>166</v>
      </c>
      <c r="H13" s="388"/>
      <c r="I13" s="188"/>
      <c r="J13" s="188"/>
      <c r="K13" s="188"/>
      <c r="L13" s="188"/>
      <c r="M13" s="188"/>
    </row>
    <row r="14" spans="1:14" x14ac:dyDescent="0.35">
      <c r="A14" s="389"/>
      <c r="B14" s="389"/>
      <c r="C14" s="389"/>
      <c r="D14" s="389"/>
      <c r="E14" s="389"/>
      <c r="F14" s="389"/>
      <c r="G14" s="389"/>
      <c r="H14" s="389"/>
      <c r="I14" s="389"/>
      <c r="J14" s="389"/>
      <c r="K14" s="188"/>
      <c r="L14" s="188"/>
      <c r="M14" s="188"/>
      <c r="N14" s="188"/>
    </row>
    <row r="15" spans="1:14" ht="29" x14ac:dyDescent="0.35">
      <c r="A15" s="380" t="s">
        <v>167</v>
      </c>
      <c r="B15" s="380"/>
      <c r="C15" s="380"/>
      <c r="D15" s="211"/>
      <c r="E15" s="212" t="s">
        <v>168</v>
      </c>
      <c r="F15" s="211"/>
      <c r="G15" s="211"/>
      <c r="H15" s="211"/>
      <c r="I15" s="211"/>
      <c r="J15" s="211"/>
      <c r="K15" s="188"/>
      <c r="L15" s="188"/>
      <c r="M15" s="188"/>
      <c r="N15" s="188"/>
    </row>
    <row r="16" spans="1:14" x14ac:dyDescent="0.35">
      <c r="A16" s="381" t="s">
        <v>169</v>
      </c>
      <c r="B16" s="381"/>
      <c r="C16" s="381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</row>
    <row r="17" spans="1:14" x14ac:dyDescent="0.35">
      <c r="A17" s="213"/>
      <c r="B17" s="213"/>
      <c r="C17" s="213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</row>
    <row r="18" spans="1:14" ht="21.5" thickBot="1" x14ac:dyDescent="0.4">
      <c r="A18" s="390" t="s">
        <v>170</v>
      </c>
      <c r="B18" s="390"/>
      <c r="C18" s="390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</row>
    <row r="19" spans="1:14" ht="29.5" thickBot="1" x14ac:dyDescent="0.4">
      <c r="A19" s="214"/>
      <c r="B19" s="215" t="s">
        <v>171</v>
      </c>
      <c r="C19" s="216" t="s">
        <v>172</v>
      </c>
      <c r="D19" s="191"/>
      <c r="E19" s="188"/>
      <c r="F19" s="188"/>
      <c r="G19" s="188"/>
      <c r="H19" s="188"/>
      <c r="I19" s="188"/>
      <c r="J19" s="188"/>
      <c r="K19" s="188"/>
      <c r="L19" s="188"/>
      <c r="M19" s="188"/>
      <c r="N19" s="188"/>
    </row>
    <row r="20" spans="1:14" ht="43.5" x14ac:dyDescent="0.35">
      <c r="A20" s="217" t="s">
        <v>173</v>
      </c>
      <c r="B20" s="218">
        <v>20.2</v>
      </c>
      <c r="C20" s="219">
        <v>21</v>
      </c>
      <c r="D20" s="220" t="s">
        <v>174</v>
      </c>
      <c r="E20" s="188"/>
      <c r="F20" s="221"/>
      <c r="G20" s="221"/>
      <c r="H20" s="188"/>
      <c r="I20" s="188"/>
      <c r="J20" s="221"/>
      <c r="K20" s="188"/>
      <c r="L20" s="188"/>
      <c r="M20" s="188"/>
      <c r="N20" s="188"/>
    </row>
    <row r="21" spans="1:14" ht="29.5" thickBot="1" x14ac:dyDescent="0.4">
      <c r="A21" s="222" t="s">
        <v>175</v>
      </c>
      <c r="B21" s="223">
        <v>72.5</v>
      </c>
      <c r="C21" s="224">
        <v>80</v>
      </c>
      <c r="D21" s="225"/>
      <c r="E21" s="188"/>
      <c r="F21" s="226"/>
      <c r="G21" s="226"/>
      <c r="H21" s="188"/>
      <c r="I21" s="188"/>
      <c r="J21" s="226"/>
      <c r="K21" s="188"/>
      <c r="L21" s="188"/>
      <c r="M21" s="188"/>
      <c r="N21" s="188"/>
    </row>
    <row r="22" spans="1:14" x14ac:dyDescent="0.35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x14ac:dyDescent="0.35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</row>
    <row r="24" spans="1:14" ht="21" x14ac:dyDescent="0.35">
      <c r="A24" s="382" t="s">
        <v>176</v>
      </c>
      <c r="B24" s="382"/>
      <c r="C24" s="382"/>
      <c r="D24" s="382"/>
      <c r="E24" s="382"/>
      <c r="F24" s="382"/>
      <c r="G24" s="382"/>
      <c r="H24" s="382"/>
      <c r="I24" s="382"/>
      <c r="J24" s="382"/>
      <c r="K24" s="227"/>
      <c r="L24" s="227"/>
      <c r="M24" s="227"/>
      <c r="N24" s="227"/>
    </row>
    <row r="25" spans="1:14" x14ac:dyDescent="0.35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</row>
    <row r="26" spans="1:14" ht="30" customHeight="1" x14ac:dyDescent="0.35">
      <c r="A26" s="227"/>
      <c r="B26" s="227"/>
      <c r="C26" s="227"/>
      <c r="D26" s="227"/>
      <c r="E26" s="227"/>
      <c r="F26" s="379" t="s">
        <v>177</v>
      </c>
      <c r="G26" s="379"/>
      <c r="H26" s="227"/>
      <c r="I26" s="227"/>
      <c r="J26" s="227"/>
      <c r="K26" s="227"/>
      <c r="L26" s="227"/>
      <c r="M26" s="227"/>
      <c r="N26" s="227"/>
    </row>
  </sheetData>
  <mergeCells count="18">
    <mergeCell ref="H4:H5"/>
    <mergeCell ref="A1:J1"/>
    <mergeCell ref="A2:J2"/>
    <mergeCell ref="K2:M2"/>
    <mergeCell ref="B3:C3"/>
    <mergeCell ref="E3:F3"/>
    <mergeCell ref="F26:G26"/>
    <mergeCell ref="A7:C7"/>
    <mergeCell ref="A8:C8"/>
    <mergeCell ref="A10:J10"/>
    <mergeCell ref="B11:C11"/>
    <mergeCell ref="E11:F11"/>
    <mergeCell ref="H12:H13"/>
    <mergeCell ref="A14:J14"/>
    <mergeCell ref="A15:C15"/>
    <mergeCell ref="A16:C16"/>
    <mergeCell ref="A18:C18"/>
    <mergeCell ref="A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Matrice Budgétaire</vt:lpstr>
      <vt:lpstr>Outil de chiffrage</vt:lpstr>
      <vt:lpstr>montants ref 2023</vt:lpstr>
      <vt:lpstr>recettes</vt:lpstr>
      <vt:lpstr>'Matrice Budgétaire'!Zone_d_impression</vt:lpstr>
    </vt:vector>
  </TitlesOfParts>
  <Company>Mairie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Drouet, Théa</dc:creator>
  <cp:lastModifiedBy>Drouet, Théa</cp:lastModifiedBy>
  <dcterms:created xsi:type="dcterms:W3CDTF">2024-05-30T15:13:48Z</dcterms:created>
  <dcterms:modified xsi:type="dcterms:W3CDTF">2024-07-03T16:03:12Z</dcterms:modified>
</cp:coreProperties>
</file>